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filterPrivacy="1" defaultThemeVersion="124226"/>
  <xr:revisionPtr revIDLastSave="0" documentId="13_ncr:1_{7064F736-DB06-4F2F-8E92-0E8B39AD8EE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020-2025" sheetId="3" r:id="rId1"/>
  </sheets>
  <definedNames>
    <definedName name="_xlnm.Print_Titles" localSheetId="0">'2020-2025'!$11:$11</definedName>
    <definedName name="_xlnm.Print_Area" localSheetId="0">'2020-2025'!$A$1:$H$68</definedName>
  </definedNames>
  <calcPr calcId="181029"/>
</workbook>
</file>

<file path=xl/calcChain.xml><?xml version="1.0" encoding="utf-8"?>
<calcChain xmlns="http://schemas.openxmlformats.org/spreadsheetml/2006/main">
  <c r="F46" i="3" l="1"/>
  <c r="C46" i="3"/>
  <c r="E46" i="3"/>
  <c r="D15" i="3" l="1"/>
  <c r="E15" i="3"/>
  <c r="F15" i="3"/>
  <c r="C15" i="3"/>
  <c r="H17" i="3"/>
  <c r="H15" i="3" s="1"/>
  <c r="G17" i="3"/>
  <c r="G15" i="3" s="1"/>
  <c r="H22" i="3"/>
  <c r="H66" i="3"/>
  <c r="H35" i="3"/>
  <c r="H20" i="3"/>
  <c r="H49" i="3"/>
  <c r="H38" i="3"/>
  <c r="G66" i="3"/>
  <c r="G49" i="3"/>
  <c r="G35" i="3"/>
  <c r="G20" i="3"/>
  <c r="D21" i="3" l="1"/>
  <c r="H46" i="3" l="1"/>
  <c r="H37" i="3"/>
  <c r="F34" i="3"/>
  <c r="H34" i="3"/>
  <c r="H27" i="3"/>
  <c r="H21" i="3"/>
  <c r="H65" i="3" l="1"/>
  <c r="G46" i="3" l="1"/>
  <c r="G37" i="3" l="1"/>
  <c r="F37" i="3" l="1"/>
  <c r="F21" i="3"/>
  <c r="G34" i="3" l="1"/>
  <c r="F27" i="3"/>
  <c r="F65" i="3" s="1"/>
  <c r="F68" i="3" s="1"/>
  <c r="G27" i="3"/>
  <c r="G21" i="3"/>
  <c r="G65" i="3" l="1"/>
  <c r="G68" i="3" s="1"/>
  <c r="C37" i="3"/>
  <c r="C34" i="3"/>
  <c r="C27" i="3"/>
  <c r="C21" i="3"/>
  <c r="C65" i="3" l="1"/>
  <c r="C68" i="3" s="1"/>
  <c r="D46" i="3"/>
  <c r="E21" i="3" l="1"/>
  <c r="D27" i="3"/>
  <c r="E27" i="3"/>
  <c r="H68" i="3" l="1"/>
  <c r="E37" i="3"/>
  <c r="D37" i="3"/>
  <c r="E34" i="3"/>
  <c r="D34" i="3"/>
  <c r="D65" i="3" l="1"/>
  <c r="D68" i="3" s="1"/>
  <c r="E65" i="3"/>
  <c r="E68" i="3" s="1"/>
</calcChain>
</file>

<file path=xl/sharedStrings.xml><?xml version="1.0" encoding="utf-8"?>
<sst xmlns="http://schemas.openxmlformats.org/spreadsheetml/2006/main" count="71" uniqueCount="71">
  <si>
    <t>Наименование</t>
  </si>
  <si>
    <t>Подпрограмма "Оказание молодым семьям государственной поддержки для улучшения жилищных условий"</t>
  </si>
  <si>
    <t>Подпрограмма "Развитие культуры"</t>
  </si>
  <si>
    <t>Подпрограмма "Развитие туризма"</t>
  </si>
  <si>
    <t>Подпрограмма "Содержание Саткинского краеведческого музея"</t>
  </si>
  <si>
    <t>Подпрограмма "Деятельность сети учреждений в сфере культуры на территории городских и сельских поселений"</t>
  </si>
  <si>
    <t>№ п/п</t>
  </si>
  <si>
    <t>Подпрограмма "Модернизация объектов коммунальной инфраструктуры"</t>
  </si>
  <si>
    <t xml:space="preserve">Всего </t>
  </si>
  <si>
    <t>Итого по муниципальным программам</t>
  </si>
  <si>
    <t>Итого по непрограммным расходам</t>
  </si>
  <si>
    <t>Подпрограмма "Мероприятия по переселению граждан из жилищного фонда, признанного непригодным для проживания"</t>
  </si>
  <si>
    <t>2020 г.</t>
  </si>
  <si>
    <t xml:space="preserve">
Расходы
бюджета Саткинского муниципального района на финансовое обеспечение реализации
муниципальных программ 
</t>
  </si>
  <si>
    <t>Условно-утверждаемые расходы</t>
  </si>
  <si>
    <t>2021 г.</t>
  </si>
  <si>
    <t>2022 г.</t>
  </si>
  <si>
    <t>2023 г.</t>
  </si>
  <si>
    <t>2024 г.</t>
  </si>
  <si>
    <t>2025 г.</t>
  </si>
  <si>
    <t>Приложение 2</t>
  </si>
  <si>
    <t>(млн.руб.)</t>
  </si>
  <si>
    <t>Муниципальная программа "Снижение административных барьеров, оптимизация и повышение качества предоставления государственных и муниципальных услуг на территории Саткинского муниципального района"</t>
  </si>
  <si>
    <t>Муниципальная программа "Развитие экономического потенциала Саткинского муниципального района Челябинской области, в том числе через механизмы поддержки и развития малого и среднего предпринимательства"</t>
  </si>
  <si>
    <t>Муниципальная программа "Здоровые дети"</t>
  </si>
  <si>
    <t>Муниципальная программа "Управление муниципальными финансами Саткинского муниципального района"</t>
  </si>
  <si>
    <t>Ведомственная целевая программа «Обеспечение деятельности Финансового управления администрации Саткинского муниципального района»</t>
  </si>
  <si>
    <t>Подпрограмма "Выравнивание бюджетной обеспеченности поселений Саткинского муниципального района"</t>
  </si>
  <si>
    <t>Муниципальная программа "Эффективное использование средств бюджета и внебюджетных источников финансирования при размещении муниципального заказа"</t>
  </si>
  <si>
    <t>Муниципальная программа "Развитие физической культуры и спорта в Саткинском муниципальном районе"</t>
  </si>
  <si>
    <t>Муниципальная программа "Социальная поддержка и социальное обслуживание отдельных категорий граждан Саткинского муниципального района"</t>
  </si>
  <si>
    <t>Подпрограмма "Социальная поддержка населения Саткинского муниципального района"</t>
  </si>
  <si>
    <t>Подпрограмма "Социальное обслуживание населения Саткинского муниципального района"</t>
  </si>
  <si>
    <t>Подпрограмма "Социальная защита прав детей-сирот и детей, оставшихся без попечения родителей"</t>
  </si>
  <si>
    <t>Подпрограмма "Крепкая семья"</t>
  </si>
  <si>
    <t>Подпрограмма "Поддержка социально-ориентированных некоммерческих организаций"</t>
  </si>
  <si>
    <t>Муниципальная программа "Обеспечение доступным и комфортным жильем граждан Российской Федерации в Саткинском муниципальном районе"</t>
  </si>
  <si>
    <t>Подпрограмма "Подготовка земельных участков для освоения в целях жилищного строительства"</t>
  </si>
  <si>
    <t>Муниципальная программа "Выполнение функций по управлению, владению, пользованию и распоряжению муниципальной собственностью в Саткинском муниципальном районе "</t>
  </si>
  <si>
    <t>Муниципальная программа "Развитие жилищно-коммунального хозяйства Саткинского муниципального района"</t>
  </si>
  <si>
    <t>Муниципальная программа "Образование" в Саткинском муниципальном районе</t>
  </si>
  <si>
    <t>Ведомственная программа "Обеспечение деятельности учреждений системы образования в Саткинском муниципальном районе"</t>
  </si>
  <si>
    <t>Подпрограмма "Безопасность образовательных учреждений в Саткинском муниципальном районе"</t>
  </si>
  <si>
    <t>Подпрограмма "Развитие детских школ искусств"</t>
  </si>
  <si>
    <t>Муниципальная программа "Основные мероприятия и направления развития гражданской обороны, защиты населения и территории от чрезвычайных ситуаций природного и техногенного характера, обеспечения пожарной безопасности и безопасности людей на водных объектах на территории Саткинского муниципального района"</t>
  </si>
  <si>
    <t>Муниципальная программа "Кадры в системе здравоохранения Саткинского муниципального района"</t>
  </si>
  <si>
    <t>Муниципальная программа "Охрана окружающей среды Саткинского муниципального района"</t>
  </si>
  <si>
    <t>Муниципальная программа "Развитие образования в Саткинском муниципальном районе"</t>
  </si>
  <si>
    <t>Подпрограмма "Современная школа"</t>
  </si>
  <si>
    <t>Подпрограмма "Цифровая образовательная среда"</t>
  </si>
  <si>
    <t>Подпрограмма "Обеспечение доступного качетвенного образования"</t>
  </si>
  <si>
    <t>Муниципальная программа "Повышение эффективности реализации молодежной политики в Саткинском муниципальном районе"</t>
  </si>
  <si>
    <t>Муниципальная программа "Развитие дорожного хозяйства Саткинского муниципального района"</t>
  </si>
  <si>
    <t>Муниципальная программа "Профилактика наркомании в Саткинском муниципальном районе"</t>
  </si>
  <si>
    <t>Муниципальная программа "Профилактика и противодействие проявлениям экстремизма в Саткинском муниципальном районе"</t>
  </si>
  <si>
    <t>Муниципальная программа "Профилактика терроризма в Саткинском муниципальном районе"</t>
  </si>
  <si>
    <t>Муниципальная программа "Развитие сельского хозяйства в Саткинском муниципальном районе"</t>
  </si>
  <si>
    <t>Муниципальная программа "Развитие информационного общества в Саткинском муниципальном районе"</t>
  </si>
  <si>
    <t>Муниципальная программа "Формирование современной городской среды Саткинского муниципального района"</t>
  </si>
  <si>
    <t>Муниципальная программа "Профилактика преступлений и иных правонарушений в Саткинском муниципальном районе"</t>
  </si>
  <si>
    <t>Муниципальная программа "Благоустройство на территории Саткинского муниципального района"</t>
  </si>
  <si>
    <t>Муниципальная программа "Переселение граждан из аварийного жилищного фонда Саткинского муниципального района"</t>
  </si>
  <si>
    <t>Муниципальная программа "Чистая вода" Саткинского муниципального района</t>
  </si>
  <si>
    <t>Подпрограмма "Успех каждого ребёнка"</t>
  </si>
  <si>
    <t>Муниципальная программа "Развитие и поддержка садоводства и огородничества в Саткинском муниципальном районе"</t>
  </si>
  <si>
    <t>Муниципальная программа "Развитие туризма в Саткинском муниципальном районе"</t>
  </si>
  <si>
    <t>Муниципальная программа "Культура Саткинского муниципального района"</t>
  </si>
  <si>
    <t>Муниципальная программа "Организация работ по реализации программ по жилищному строительству, по природоохранным мероприятиям, развитию сельских территорий  в Саткинском муниципальном районе"</t>
  </si>
  <si>
    <t>к Постановлению 
Администрации Саткинского муниципального района от __________№_____</t>
  </si>
  <si>
    <t xml:space="preserve">"Приложение 2
 к Бюджетному прогнозу Саткинского муниципального района на долгосрочный период 
до 2025 года
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</si>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</sst>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#,##0.000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7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7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7" fillId="2" borderId="0" xfId="0" applyNumberFormat="1" applyFont="1" applyFill="1"/>
    <xf numFmtId="0" fontId="0" fillId="2" borderId="0" xfId="0" applyFill="1"/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6" fontId="0" fillId="2" borderId="0" xfId="0" applyNumberFormat="1" applyFill="1"/>
    <xf numFmtId="166" fontId="1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horizontal="right" wrapText="1"/>
    </xf>
    <xf numFmtId="0" fontId="7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tabSelected="1" topLeftCell="A52" zoomScale="78" zoomScaleNormal="78" zoomScaleSheetLayoutView="55" zoomScalePageLayoutView="40" workbookViewId="0">
      <selection activeCell="J73" sqref="J73"/>
    </sheetView>
  </sheetViews>
  <sheetFormatPr defaultColWidth="9.140625" defaultRowHeight="15" x14ac:dyDescent="0.25"/>
  <cols>
    <col min="1" max="1" width="9.140625" style="10"/>
    <col min="2" max="2" width="59.85546875" style="10" customWidth="1"/>
    <col min="3" max="3" width="14.28515625" style="10" customWidth="1"/>
    <col min="4" max="4" width="13.7109375" style="10" customWidth="1"/>
    <col min="5" max="5" width="13.42578125" style="10" customWidth="1"/>
    <col min="6" max="6" width="13.85546875" style="10" customWidth="1"/>
    <col min="7" max="7" width="12.28515625" style="25" customWidth="1"/>
    <col min="8" max="8" width="13" customWidth="1"/>
    <col min="14" max="14" width="14.28515625" customWidth="1"/>
  </cols>
  <sheetData>
    <row r="1" spans="1:8" ht="15.75" x14ac:dyDescent="0.25">
      <c r="A1" s="1"/>
      <c r="B1" s="1"/>
      <c r="C1" s="1"/>
      <c r="D1" s="1"/>
      <c r="E1" s="32"/>
      <c r="F1" s="33" t="s">
        <v>20</v>
      </c>
      <c r="G1" s="33"/>
      <c r="H1" s="33"/>
    </row>
    <row r="2" spans="1:8" ht="73.900000000000006" customHeight="1" x14ac:dyDescent="0.25">
      <c r="A2" s="1"/>
      <c r="B2" s="1"/>
      <c r="C2" s="1"/>
      <c r="D2" s="1"/>
      <c r="F2" s="33" t="s">
        <v>68</v>
      </c>
      <c r="G2" s="33"/>
      <c r="H2" s="33"/>
    </row>
    <row r="3" spans="1:8" ht="37.5" customHeight="1" x14ac:dyDescent="0.25">
      <c r="A3" s="1"/>
      <c r="B3" s="1"/>
      <c r="C3" s="1"/>
      <c r="D3" s="1"/>
      <c r="E3" s="32"/>
      <c r="F3" s="34"/>
      <c r="G3" s="34"/>
      <c r="H3" s="34"/>
    </row>
    <row r="4" spans="1:8" ht="78" customHeight="1" x14ac:dyDescent="0.25">
      <c r="A4" s="1"/>
      <c r="B4" s="1"/>
      <c r="C4" s="1"/>
      <c r="D4" s="1"/>
      <c r="E4" s="32"/>
      <c r="F4" s="35" t="s">
        <v>69</v>
      </c>
      <c r="G4" s="35"/>
      <c r="H4" s="35"/>
    </row>
    <row r="5" spans="1:8" ht="28.15" customHeight="1" x14ac:dyDescent="0.25">
      <c r="A5" s="1"/>
      <c r="B5" s="1"/>
      <c r="C5" s="1"/>
      <c r="D5" s="1"/>
      <c r="E5" s="32"/>
      <c r="F5" s="34"/>
      <c r="G5" s="34"/>
      <c r="H5" s="34"/>
    </row>
    <row r="6" spans="1:8" ht="13.9" customHeight="1" x14ac:dyDescent="0.25">
      <c r="A6" s="1"/>
      <c r="B6" s="1"/>
      <c r="C6" s="1"/>
      <c r="D6" s="1"/>
      <c r="E6" s="32"/>
      <c r="F6" s="32"/>
      <c r="G6" s="32"/>
      <c r="H6" s="32"/>
    </row>
    <row r="7" spans="1:8" ht="73.5" customHeight="1" x14ac:dyDescent="0.25">
      <c r="A7" s="30" t="s">
        <v>13</v>
      </c>
      <c r="B7" s="30"/>
      <c r="C7" s="30"/>
      <c r="D7" s="30"/>
      <c r="E7" s="30"/>
      <c r="F7" s="30"/>
      <c r="G7" s="30"/>
      <c r="H7" s="30"/>
    </row>
    <row r="8" spans="1:8" ht="15.75" x14ac:dyDescent="0.25">
      <c r="A8" s="1"/>
      <c r="B8" s="2"/>
      <c r="C8" s="3"/>
      <c r="D8" s="3"/>
      <c r="E8" s="31" t="s">
        <v>21</v>
      </c>
      <c r="F8" s="31"/>
      <c r="G8" s="31"/>
      <c r="H8" s="31"/>
    </row>
    <row r="9" spans="1:8" ht="14.45" customHeight="1" x14ac:dyDescent="0.25">
      <c r="A9" s="28" t="s">
        <v>6</v>
      </c>
      <c r="B9" s="28" t="s">
        <v>0</v>
      </c>
      <c r="C9" s="28" t="s">
        <v>12</v>
      </c>
      <c r="D9" s="28" t="s">
        <v>15</v>
      </c>
      <c r="E9" s="28" t="s">
        <v>16</v>
      </c>
      <c r="F9" s="28" t="s">
        <v>17</v>
      </c>
      <c r="G9" s="29" t="s">
        <v>18</v>
      </c>
      <c r="H9" s="28" t="s">
        <v>19</v>
      </c>
    </row>
    <row r="10" spans="1:8" ht="64.5" customHeight="1" x14ac:dyDescent="0.25">
      <c r="A10" s="28"/>
      <c r="B10" s="28"/>
      <c r="C10" s="28"/>
      <c r="D10" s="28"/>
      <c r="E10" s="28"/>
      <c r="F10" s="28"/>
      <c r="G10" s="29"/>
      <c r="H10" s="28"/>
    </row>
    <row r="11" spans="1:8" ht="15.75" hidden="1" customHeight="1" x14ac:dyDescent="0.25">
      <c r="A11" s="4"/>
      <c r="B11" s="5"/>
      <c r="C11" s="5"/>
      <c r="D11" s="5"/>
      <c r="E11" s="6"/>
      <c r="F11" s="5"/>
      <c r="G11" s="26"/>
      <c r="H11" s="6"/>
    </row>
    <row r="12" spans="1:8" ht="69" customHeight="1" x14ac:dyDescent="0.25">
      <c r="A12" s="7">
        <v>1</v>
      </c>
      <c r="B12" s="19" t="s">
        <v>22</v>
      </c>
      <c r="C12" s="23">
        <v>12.1983</v>
      </c>
      <c r="D12" s="23">
        <v>0</v>
      </c>
      <c r="E12" s="23">
        <v>0</v>
      </c>
      <c r="F12" s="13">
        <v>0</v>
      </c>
      <c r="G12" s="23">
        <v>0</v>
      </c>
      <c r="H12" s="13">
        <v>0</v>
      </c>
    </row>
    <row r="13" spans="1:8" ht="81" customHeight="1" x14ac:dyDescent="0.25">
      <c r="A13" s="7">
        <v>2</v>
      </c>
      <c r="B13" s="19" t="s">
        <v>23</v>
      </c>
      <c r="C13" s="23">
        <v>12.68467789</v>
      </c>
      <c r="D13" s="23">
        <v>10.767300000000001</v>
      </c>
      <c r="E13" s="23">
        <v>8.3155000000000001</v>
      </c>
      <c r="F13" s="23">
        <v>8.0761000000000003</v>
      </c>
      <c r="G13" s="23">
        <v>9.2673000000000005</v>
      </c>
      <c r="H13" s="13">
        <v>9.2673000000000005</v>
      </c>
    </row>
    <row r="14" spans="1:8" ht="15.75" x14ac:dyDescent="0.25">
      <c r="A14" s="11">
        <v>3</v>
      </c>
      <c r="B14" s="19" t="s">
        <v>24</v>
      </c>
      <c r="C14" s="23">
        <v>0.59375</v>
      </c>
      <c r="D14" s="23">
        <v>0.67500000000000004</v>
      </c>
      <c r="E14" s="23">
        <v>0</v>
      </c>
      <c r="F14" s="23">
        <v>0</v>
      </c>
      <c r="G14" s="23">
        <v>0</v>
      </c>
      <c r="H14" s="13">
        <v>0</v>
      </c>
    </row>
    <row r="15" spans="1:8" ht="47.25" x14ac:dyDescent="0.25">
      <c r="A15" s="11">
        <v>4</v>
      </c>
      <c r="B15" s="19" t="s">
        <v>25</v>
      </c>
      <c r="C15" s="23">
        <f>C16+C17</f>
        <v>116.22218317000001</v>
      </c>
      <c r="D15" s="23">
        <f t="shared" ref="D15:H15" si="0">D16+D17</f>
        <v>124.91409999999999</v>
      </c>
      <c r="E15" s="23">
        <f t="shared" si="0"/>
        <v>93.004800000000003</v>
      </c>
      <c r="F15" s="23">
        <f t="shared" si="0"/>
        <v>89.347800000000007</v>
      </c>
      <c r="G15" s="23">
        <f t="shared" si="0"/>
        <v>57.690100000000001</v>
      </c>
      <c r="H15" s="23">
        <f t="shared" si="0"/>
        <v>56.290099999999995</v>
      </c>
    </row>
    <row r="16" spans="1:8" ht="47.25" x14ac:dyDescent="0.25">
      <c r="A16" s="12"/>
      <c r="B16" s="20" t="s">
        <v>26</v>
      </c>
      <c r="C16" s="24">
        <v>25.720383170000002</v>
      </c>
      <c r="D16" s="23">
        <v>25.359500000000001</v>
      </c>
      <c r="E16" s="23">
        <v>24.841100000000001</v>
      </c>
      <c r="F16" s="14">
        <v>20.1191</v>
      </c>
      <c r="G16" s="14">
        <v>25.088799999999999</v>
      </c>
      <c r="H16" s="14">
        <v>25.088799999999999</v>
      </c>
    </row>
    <row r="17" spans="1:8" ht="47.25" x14ac:dyDescent="0.25">
      <c r="A17" s="12"/>
      <c r="B17" s="20" t="s">
        <v>27</v>
      </c>
      <c r="C17" s="24">
        <v>90.501800000000003</v>
      </c>
      <c r="D17" s="24">
        <v>99.554599999999994</v>
      </c>
      <c r="E17" s="24">
        <v>68.163700000000006</v>
      </c>
      <c r="F17" s="14">
        <v>69.228700000000003</v>
      </c>
      <c r="G17" s="14">
        <f>4.579+28.0223</f>
        <v>32.601300000000002</v>
      </c>
      <c r="H17" s="14">
        <f>4.579-1.4+28.0223</f>
        <v>31.2013</v>
      </c>
    </row>
    <row r="18" spans="1:8" ht="63" x14ac:dyDescent="0.25">
      <c r="A18" s="11">
        <v>5</v>
      </c>
      <c r="B18" s="19" t="s">
        <v>28</v>
      </c>
      <c r="C18" s="23">
        <v>2.8065000000000002</v>
      </c>
      <c r="D18" s="23">
        <v>2.8849</v>
      </c>
      <c r="E18" s="23">
        <v>2.7404999999999999</v>
      </c>
      <c r="F18" s="23">
        <v>2.7229000000000001</v>
      </c>
      <c r="G18" s="23">
        <v>2.8849</v>
      </c>
      <c r="H18" s="13">
        <v>2.8849</v>
      </c>
    </row>
    <row r="19" spans="1:8" ht="63" x14ac:dyDescent="0.25">
      <c r="A19" s="11">
        <v>6</v>
      </c>
      <c r="B19" s="21" t="s">
        <v>67</v>
      </c>
      <c r="C19" s="23">
        <v>11.23481205</v>
      </c>
      <c r="D19" s="23">
        <v>9.9716000000000005</v>
      </c>
      <c r="E19" s="23">
        <v>9.5800999999999998</v>
      </c>
      <c r="F19" s="23">
        <v>9.2928999999999995</v>
      </c>
      <c r="G19" s="23">
        <v>9.9716000000000005</v>
      </c>
      <c r="H19" s="13">
        <v>9.9716000000000005</v>
      </c>
    </row>
    <row r="20" spans="1:8" ht="31.5" x14ac:dyDescent="0.25">
      <c r="A20" s="11">
        <v>7</v>
      </c>
      <c r="B20" s="19" t="s">
        <v>29</v>
      </c>
      <c r="C20" s="23">
        <v>88.606516470000003</v>
      </c>
      <c r="D20" s="23">
        <v>155.25120000000001</v>
      </c>
      <c r="E20" s="23">
        <v>238.584</v>
      </c>
      <c r="F20" s="23">
        <v>72.5976</v>
      </c>
      <c r="G20" s="23">
        <f>56.1822-1.1</f>
        <v>55.0822</v>
      </c>
      <c r="H20" s="13">
        <f>58.2264-1.1-0.56</f>
        <v>56.566399999999994</v>
      </c>
    </row>
    <row r="21" spans="1:8" ht="47.25" x14ac:dyDescent="0.25">
      <c r="A21" s="11">
        <v>8</v>
      </c>
      <c r="B21" s="19" t="s">
        <v>30</v>
      </c>
      <c r="C21" s="23">
        <f>C22+C23+C24+C25+C26</f>
        <v>623.04457056000001</v>
      </c>
      <c r="D21" s="23">
        <f>D22+D23+D24+D25+D26</f>
        <v>638.07622000000015</v>
      </c>
      <c r="E21" s="23">
        <f>E22+E23+E24+E25+E26</f>
        <v>658.31909999999993</v>
      </c>
      <c r="F21" s="23">
        <f>F22+F23+F24+F25+F26</f>
        <v>688.20279999999991</v>
      </c>
      <c r="G21" s="23">
        <f t="shared" ref="G21:H21" si="1">G22+G23+G24+G25+G26</f>
        <v>12.3444</v>
      </c>
      <c r="H21" s="23">
        <f t="shared" si="1"/>
        <v>14.473500000000001</v>
      </c>
    </row>
    <row r="22" spans="1:8" ht="31.5" x14ac:dyDescent="0.25">
      <c r="A22" s="11"/>
      <c r="B22" s="22" t="s">
        <v>31</v>
      </c>
      <c r="C22" s="24">
        <v>495.33127156</v>
      </c>
      <c r="D22" s="24">
        <v>514.3673</v>
      </c>
      <c r="E22" s="24">
        <v>537.24929999999995</v>
      </c>
      <c r="F22" s="24">
        <v>566.94939999999997</v>
      </c>
      <c r="G22" s="24">
        <v>10.9474</v>
      </c>
      <c r="H22" s="15">
        <f>13.939-0.5475-0.315</f>
        <v>13.076500000000001</v>
      </c>
    </row>
    <row r="23" spans="1:8" ht="31.5" x14ac:dyDescent="0.25">
      <c r="A23" s="11"/>
      <c r="B23" s="22" t="s">
        <v>32</v>
      </c>
      <c r="C23" s="24">
        <v>62.581400000000002</v>
      </c>
      <c r="D23" s="24">
        <v>61.682119999999998</v>
      </c>
      <c r="E23" s="24">
        <v>61.765700000000002</v>
      </c>
      <c r="F23" s="24">
        <v>61.759700000000002</v>
      </c>
      <c r="G23" s="24">
        <v>1.397</v>
      </c>
      <c r="H23" s="15">
        <v>1.397</v>
      </c>
    </row>
    <row r="24" spans="1:8" ht="31.5" x14ac:dyDescent="0.25">
      <c r="A24" s="11"/>
      <c r="B24" s="22" t="s">
        <v>33</v>
      </c>
      <c r="C24" s="24">
        <v>62.977370000000001</v>
      </c>
      <c r="D24" s="24">
        <v>59.1218</v>
      </c>
      <c r="E24" s="24">
        <v>59.304099999999998</v>
      </c>
      <c r="F24" s="24">
        <v>59.493699999999997</v>
      </c>
      <c r="G24" s="24">
        <v>0</v>
      </c>
      <c r="H24" s="15">
        <v>0</v>
      </c>
    </row>
    <row r="25" spans="1:8" ht="15.75" x14ac:dyDescent="0.25">
      <c r="A25" s="11"/>
      <c r="B25" s="22" t="s">
        <v>34</v>
      </c>
      <c r="C25" s="24">
        <v>0.41749999999999998</v>
      </c>
      <c r="D25" s="24">
        <v>0.97899999999999998</v>
      </c>
      <c r="E25" s="24">
        <v>0</v>
      </c>
      <c r="F25" s="24">
        <v>0</v>
      </c>
      <c r="G25" s="24">
        <v>0</v>
      </c>
      <c r="H25" s="15">
        <v>0</v>
      </c>
    </row>
    <row r="26" spans="1:8" ht="31.5" x14ac:dyDescent="0.25">
      <c r="A26" s="11"/>
      <c r="B26" s="22" t="s">
        <v>35</v>
      </c>
      <c r="C26" s="24">
        <v>1.7370289999999999</v>
      </c>
      <c r="D26" s="24">
        <v>1.9259999999999999</v>
      </c>
      <c r="E26" s="24">
        <v>0</v>
      </c>
      <c r="F26" s="24">
        <v>0</v>
      </c>
      <c r="G26" s="24">
        <v>0</v>
      </c>
      <c r="H26" s="15">
        <v>0</v>
      </c>
    </row>
    <row r="27" spans="1:8" ht="47.25" x14ac:dyDescent="0.25">
      <c r="A27" s="11">
        <v>9</v>
      </c>
      <c r="B27" s="19" t="s">
        <v>36</v>
      </c>
      <c r="C27" s="23">
        <f>C28+C29+C30+C31</f>
        <v>201.77974001999999</v>
      </c>
      <c r="D27" s="23">
        <f>D28+D29+D30+D31</f>
        <v>41.825600000000001</v>
      </c>
      <c r="E27" s="23">
        <f>E28+E29+E30+E31</f>
        <v>70.488100000000003</v>
      </c>
      <c r="F27" s="23">
        <f t="shared" ref="F27:H27" si="2">F28+F29+F30+F31</f>
        <v>59.339700000000001</v>
      </c>
      <c r="G27" s="23">
        <f t="shared" si="2"/>
        <v>2</v>
      </c>
      <c r="H27" s="23">
        <f t="shared" si="2"/>
        <v>2</v>
      </c>
    </row>
    <row r="28" spans="1:8" ht="47.25" x14ac:dyDescent="0.25">
      <c r="A28" s="11"/>
      <c r="B28" s="22" t="s">
        <v>1</v>
      </c>
      <c r="C28" s="24">
        <v>11.381463</v>
      </c>
      <c r="D28" s="24">
        <v>14.2049</v>
      </c>
      <c r="E28" s="24">
        <v>15.193899999999999</v>
      </c>
      <c r="F28" s="24">
        <v>17.316400000000002</v>
      </c>
      <c r="G28" s="24">
        <v>0</v>
      </c>
      <c r="H28" s="15">
        <v>0</v>
      </c>
    </row>
    <row r="29" spans="1:8" ht="31.5" x14ac:dyDescent="0.25">
      <c r="A29" s="11"/>
      <c r="B29" s="22" t="s">
        <v>7</v>
      </c>
      <c r="C29" s="24">
        <v>147.79420202</v>
      </c>
      <c r="D29" s="24">
        <v>27.620699999999999</v>
      </c>
      <c r="E29" s="24">
        <v>38.5884</v>
      </c>
      <c r="F29" s="24">
        <v>38.5884</v>
      </c>
      <c r="G29" s="24">
        <v>2</v>
      </c>
      <c r="H29" s="15">
        <v>2</v>
      </c>
    </row>
    <row r="30" spans="1:8" ht="31.5" x14ac:dyDescent="0.25">
      <c r="A30" s="11"/>
      <c r="B30" s="22" t="s">
        <v>37</v>
      </c>
      <c r="C30" s="24">
        <v>5.29617</v>
      </c>
      <c r="D30" s="24">
        <v>0</v>
      </c>
      <c r="E30" s="24">
        <v>0</v>
      </c>
      <c r="F30" s="24">
        <v>3.4348999999999998</v>
      </c>
      <c r="G30" s="24">
        <v>0</v>
      </c>
      <c r="H30" s="15">
        <v>0</v>
      </c>
    </row>
    <row r="31" spans="1:8" ht="54.75" customHeight="1" x14ac:dyDescent="0.25">
      <c r="A31" s="11"/>
      <c r="B31" s="22" t="s">
        <v>11</v>
      </c>
      <c r="C31" s="24">
        <v>37.307904999999998</v>
      </c>
      <c r="D31" s="24">
        <v>0</v>
      </c>
      <c r="E31" s="24">
        <v>16.7058</v>
      </c>
      <c r="F31" s="24">
        <v>0</v>
      </c>
      <c r="G31" s="24">
        <v>0</v>
      </c>
      <c r="H31" s="15">
        <v>0</v>
      </c>
    </row>
    <row r="32" spans="1:8" ht="63" x14ac:dyDescent="0.25">
      <c r="A32" s="11">
        <v>10</v>
      </c>
      <c r="B32" s="19" t="s">
        <v>38</v>
      </c>
      <c r="C32" s="23">
        <v>89.644084109999994</v>
      </c>
      <c r="D32" s="23">
        <v>38.264899999999997</v>
      </c>
      <c r="E32" s="23">
        <v>33.692999999999998</v>
      </c>
      <c r="F32" s="23">
        <v>33.4557</v>
      </c>
      <c r="G32" s="23">
        <v>21.604600000000001</v>
      </c>
      <c r="H32" s="13">
        <v>21.604600000000001</v>
      </c>
    </row>
    <row r="33" spans="1:8" ht="47.25" x14ac:dyDescent="0.25">
      <c r="A33" s="7">
        <v>11</v>
      </c>
      <c r="B33" s="19" t="s">
        <v>39</v>
      </c>
      <c r="C33" s="23">
        <v>9.4880669300000005</v>
      </c>
      <c r="D33" s="23">
        <v>9.6318999999999999</v>
      </c>
      <c r="E33" s="23">
        <v>9.3285</v>
      </c>
      <c r="F33" s="23">
        <v>9.1959</v>
      </c>
      <c r="G33" s="23">
        <v>9.4823000000000004</v>
      </c>
      <c r="H33" s="13">
        <v>9.4823000000000004</v>
      </c>
    </row>
    <row r="34" spans="1:8" ht="31.5" x14ac:dyDescent="0.25">
      <c r="A34" s="11">
        <v>12</v>
      </c>
      <c r="B34" s="19" t="s">
        <v>40</v>
      </c>
      <c r="C34" s="23">
        <f t="shared" ref="C34:H34" si="3">C35+C36</f>
        <v>1371.7153980800001</v>
      </c>
      <c r="D34" s="23">
        <f t="shared" si="3"/>
        <v>1239.5815</v>
      </c>
      <c r="E34" s="23">
        <f t="shared" si="3"/>
        <v>1231.6034999999999</v>
      </c>
      <c r="F34" s="23">
        <f t="shared" si="3"/>
        <v>1202.2565</v>
      </c>
      <c r="G34" s="23">
        <f t="shared" si="3"/>
        <v>471.26569999999998</v>
      </c>
      <c r="H34" s="23">
        <f t="shared" si="3"/>
        <v>473.80610000000001</v>
      </c>
    </row>
    <row r="35" spans="1:8" ht="47.25" x14ac:dyDescent="0.25">
      <c r="A35" s="11"/>
      <c r="B35" s="22" t="s">
        <v>41</v>
      </c>
      <c r="C35" s="24">
        <v>1215.3701877000001</v>
      </c>
      <c r="D35" s="24">
        <v>1234.4305999999999</v>
      </c>
      <c r="E35" s="24">
        <v>1231.6034999999999</v>
      </c>
      <c r="F35" s="24">
        <v>1202.2565</v>
      </c>
      <c r="G35" s="24">
        <f>473.5786-2.3129</f>
        <v>471.26569999999998</v>
      </c>
      <c r="H35" s="15">
        <f>476.3299-2.3129-0.2109</f>
        <v>473.80610000000001</v>
      </c>
    </row>
    <row r="36" spans="1:8" ht="31.5" x14ac:dyDescent="0.25">
      <c r="A36" s="11"/>
      <c r="B36" s="22" t="s">
        <v>42</v>
      </c>
      <c r="C36" s="24">
        <v>156.34521038</v>
      </c>
      <c r="D36" s="24">
        <v>5.1509</v>
      </c>
      <c r="E36" s="24">
        <v>0</v>
      </c>
      <c r="F36" s="24">
        <v>0</v>
      </c>
      <c r="G36" s="24">
        <v>0</v>
      </c>
      <c r="H36" s="15">
        <v>0</v>
      </c>
    </row>
    <row r="37" spans="1:8" ht="31.5" x14ac:dyDescent="0.25">
      <c r="A37" s="11">
        <v>13</v>
      </c>
      <c r="B37" s="19" t="s">
        <v>66</v>
      </c>
      <c r="C37" s="23">
        <f t="shared" ref="C37:H37" si="4">C38+C39+C40+C41+C42</f>
        <v>118.27129989999999</v>
      </c>
      <c r="D37" s="23">
        <f t="shared" si="4"/>
        <v>95.350999999999999</v>
      </c>
      <c r="E37" s="23">
        <f t="shared" si="4"/>
        <v>92.234199999999987</v>
      </c>
      <c r="F37" s="23">
        <f t="shared" si="4"/>
        <v>93.874600000000015</v>
      </c>
      <c r="G37" s="23">
        <f t="shared" si="4"/>
        <v>90.742899999999992</v>
      </c>
      <c r="H37" s="23">
        <f t="shared" si="4"/>
        <v>88.270899999999997</v>
      </c>
    </row>
    <row r="38" spans="1:8" ht="15.75" x14ac:dyDescent="0.25">
      <c r="A38" s="11"/>
      <c r="B38" s="22" t="s">
        <v>2</v>
      </c>
      <c r="C38" s="24">
        <v>19.1903349</v>
      </c>
      <c r="D38" s="24">
        <v>18.529499999999999</v>
      </c>
      <c r="E38" s="24">
        <v>15.1721</v>
      </c>
      <c r="F38" s="24">
        <v>14.957800000000001</v>
      </c>
      <c r="G38" s="24">
        <v>15.8645</v>
      </c>
      <c r="H38" s="15">
        <f>15.8645-2.665</f>
        <v>13.1995</v>
      </c>
    </row>
    <row r="39" spans="1:8" ht="15.75" x14ac:dyDescent="0.25">
      <c r="A39" s="11"/>
      <c r="B39" s="22" t="s">
        <v>43</v>
      </c>
      <c r="C39" s="24">
        <v>68.735389999999995</v>
      </c>
      <c r="D39" s="24">
        <v>67.917299999999997</v>
      </c>
      <c r="E39" s="24">
        <v>68.220699999999994</v>
      </c>
      <c r="F39" s="24">
        <v>67.445800000000006</v>
      </c>
      <c r="G39" s="24">
        <v>66.754300000000001</v>
      </c>
      <c r="H39" s="15">
        <v>66.917299999999997</v>
      </c>
    </row>
    <row r="40" spans="1:8" ht="15.75" x14ac:dyDescent="0.25">
      <c r="A40" s="11"/>
      <c r="B40" s="22" t="s">
        <v>3</v>
      </c>
      <c r="C40" s="24">
        <v>3.8956</v>
      </c>
      <c r="D40" s="24">
        <v>0</v>
      </c>
      <c r="E40" s="24">
        <v>0</v>
      </c>
      <c r="F40" s="24">
        <v>0</v>
      </c>
      <c r="G40" s="24">
        <v>0</v>
      </c>
      <c r="H40" s="15">
        <v>0</v>
      </c>
    </row>
    <row r="41" spans="1:8" ht="31.5" x14ac:dyDescent="0.25">
      <c r="A41" s="11"/>
      <c r="B41" s="22" t="s">
        <v>4</v>
      </c>
      <c r="C41" s="24">
        <v>6.7704839999999997</v>
      </c>
      <c r="D41" s="24">
        <v>6.6314000000000002</v>
      </c>
      <c r="E41" s="24">
        <v>6.5846999999999998</v>
      </c>
      <c r="F41" s="24">
        <v>5.9584000000000001</v>
      </c>
      <c r="G41" s="24">
        <v>6.6013000000000002</v>
      </c>
      <c r="H41" s="15">
        <v>6.6313000000000004</v>
      </c>
    </row>
    <row r="42" spans="1:8" ht="33" customHeight="1" x14ac:dyDescent="0.25">
      <c r="A42" s="11"/>
      <c r="B42" s="22" t="s">
        <v>5</v>
      </c>
      <c r="C42" s="24">
        <v>19.679490999999999</v>
      </c>
      <c r="D42" s="24">
        <v>2.2728000000000002</v>
      </c>
      <c r="E42" s="24">
        <v>2.2566999999999999</v>
      </c>
      <c r="F42" s="24">
        <v>5.5125999999999999</v>
      </c>
      <c r="G42" s="24">
        <v>1.5227999999999999</v>
      </c>
      <c r="H42" s="15">
        <v>1.5227999999999999</v>
      </c>
    </row>
    <row r="43" spans="1:8" ht="110.25" x14ac:dyDescent="0.25">
      <c r="A43" s="11">
        <v>14</v>
      </c>
      <c r="B43" s="21" t="s">
        <v>44</v>
      </c>
      <c r="C43" s="23">
        <v>7.2507000000000001</v>
      </c>
      <c r="D43" s="23">
        <v>8.093</v>
      </c>
      <c r="E43" s="23">
        <v>6.2662000000000004</v>
      </c>
      <c r="F43" s="23">
        <v>6.1561000000000003</v>
      </c>
      <c r="G43" s="23">
        <v>5.0147000000000004</v>
      </c>
      <c r="H43" s="13">
        <v>5.0147000000000004</v>
      </c>
    </row>
    <row r="44" spans="1:8" ht="31.5" x14ac:dyDescent="0.25">
      <c r="A44" s="11">
        <v>15</v>
      </c>
      <c r="B44" s="19" t="s">
        <v>45</v>
      </c>
      <c r="C44" s="23">
        <v>3.8149999999999999</v>
      </c>
      <c r="D44" s="23">
        <v>0.08</v>
      </c>
      <c r="E44" s="23">
        <v>0</v>
      </c>
      <c r="F44" s="23">
        <v>0</v>
      </c>
      <c r="G44" s="23">
        <v>0</v>
      </c>
      <c r="H44" s="13">
        <v>0</v>
      </c>
    </row>
    <row r="45" spans="1:8" ht="31.5" x14ac:dyDescent="0.25">
      <c r="A45" s="11">
        <v>16</v>
      </c>
      <c r="B45" s="19" t="s">
        <v>46</v>
      </c>
      <c r="C45" s="23">
        <v>1.7957719999999999</v>
      </c>
      <c r="D45" s="23">
        <v>0.3</v>
      </c>
      <c r="E45" s="23">
        <v>0</v>
      </c>
      <c r="F45" s="23">
        <v>0</v>
      </c>
      <c r="G45" s="23">
        <v>0</v>
      </c>
      <c r="H45" s="13">
        <v>0</v>
      </c>
    </row>
    <row r="46" spans="1:8" ht="31.5" x14ac:dyDescent="0.25">
      <c r="A46" s="11">
        <v>17</v>
      </c>
      <c r="B46" s="19" t="s">
        <v>47</v>
      </c>
      <c r="C46" s="23">
        <f>C47+C48+C49+C50</f>
        <v>106.0624014</v>
      </c>
      <c r="D46" s="23">
        <f>D47+D48+D49</f>
        <v>211.14240000000001</v>
      </c>
      <c r="E46" s="23">
        <f>E47+E48+E49+E50</f>
        <v>210.26580000000001</v>
      </c>
      <c r="F46" s="23">
        <f>F47+F48+F49+F50</f>
        <v>122.9481</v>
      </c>
      <c r="G46" s="23">
        <f t="shared" ref="G46:H46" si="5">G47+G48+G49</f>
        <v>13.0365</v>
      </c>
      <c r="H46" s="23">
        <f t="shared" si="5"/>
        <v>13.0365</v>
      </c>
    </row>
    <row r="47" spans="1:8" ht="15.75" x14ac:dyDescent="0.25">
      <c r="A47" s="11"/>
      <c r="B47" s="22" t="s">
        <v>48</v>
      </c>
      <c r="C47" s="24">
        <v>5.7283999999999997</v>
      </c>
      <c r="D47" s="24">
        <v>0.878</v>
      </c>
      <c r="E47" s="24">
        <v>8.9240999999999993</v>
      </c>
      <c r="F47" s="24">
        <v>0.878</v>
      </c>
      <c r="G47" s="24">
        <v>0</v>
      </c>
      <c r="H47" s="15">
        <v>0</v>
      </c>
    </row>
    <row r="48" spans="1:8" ht="15.75" x14ac:dyDescent="0.25">
      <c r="A48" s="11"/>
      <c r="B48" s="22" t="s">
        <v>49</v>
      </c>
      <c r="C48" s="24">
        <v>4.6871</v>
      </c>
      <c r="D48" s="24">
        <v>11.358700000000001</v>
      </c>
      <c r="E48" s="24">
        <v>9.2482000000000006</v>
      </c>
      <c r="F48" s="24">
        <v>0</v>
      </c>
      <c r="G48" s="24">
        <v>0</v>
      </c>
      <c r="H48" s="15">
        <v>0</v>
      </c>
    </row>
    <row r="49" spans="1:8" ht="31.5" x14ac:dyDescent="0.25">
      <c r="A49" s="11"/>
      <c r="B49" s="22" t="s">
        <v>50</v>
      </c>
      <c r="C49" s="24">
        <v>95.2792934</v>
      </c>
      <c r="D49" s="24">
        <v>198.9057</v>
      </c>
      <c r="E49" s="24">
        <v>192.09350000000001</v>
      </c>
      <c r="F49" s="24">
        <v>120.92359999999999</v>
      </c>
      <c r="G49" s="24">
        <f>17.2595-4.223</f>
        <v>13.0365</v>
      </c>
      <c r="H49" s="15">
        <f>17.2595-4.223</f>
        <v>13.0365</v>
      </c>
    </row>
    <row r="50" spans="1:8" ht="15.75" x14ac:dyDescent="0.25">
      <c r="A50" s="11"/>
      <c r="B50" s="22" t="s">
        <v>63</v>
      </c>
      <c r="C50" s="24">
        <v>0.36760799999999999</v>
      </c>
      <c r="D50" s="24">
        <v>0</v>
      </c>
      <c r="E50" s="24">
        <v>0</v>
      </c>
      <c r="F50" s="24">
        <v>1.1465000000000001</v>
      </c>
      <c r="G50" s="24">
        <v>0</v>
      </c>
      <c r="H50" s="15">
        <v>0</v>
      </c>
    </row>
    <row r="51" spans="1:8" ht="47.25" x14ac:dyDescent="0.25">
      <c r="A51" s="11">
        <v>18</v>
      </c>
      <c r="B51" s="19" t="s">
        <v>51</v>
      </c>
      <c r="C51" s="23">
        <v>1.0697000000000001</v>
      </c>
      <c r="D51" s="23">
        <v>0.49149999999999999</v>
      </c>
      <c r="E51" s="23">
        <v>0.1915</v>
      </c>
      <c r="F51" s="23">
        <v>0.1915</v>
      </c>
      <c r="G51" s="23">
        <v>0</v>
      </c>
      <c r="H51" s="13">
        <v>0</v>
      </c>
    </row>
    <row r="52" spans="1:8" ht="31.5" x14ac:dyDescent="0.25">
      <c r="A52" s="11">
        <v>19</v>
      </c>
      <c r="B52" s="19" t="s">
        <v>52</v>
      </c>
      <c r="C52" s="23">
        <v>114.00133341</v>
      </c>
      <c r="D52" s="23">
        <v>68.505300000000005</v>
      </c>
      <c r="E52" s="23">
        <v>62.272799999999997</v>
      </c>
      <c r="F52" s="23">
        <v>61.323999999999998</v>
      </c>
      <c r="G52" s="23">
        <v>4.0810000000000004</v>
      </c>
      <c r="H52" s="13">
        <v>4.0810000000000004</v>
      </c>
    </row>
    <row r="53" spans="1:8" ht="47.25" x14ac:dyDescent="0.25">
      <c r="A53" s="11">
        <v>20</v>
      </c>
      <c r="B53" s="19" t="s">
        <v>61</v>
      </c>
      <c r="C53" s="23">
        <v>0</v>
      </c>
      <c r="D53" s="23">
        <v>0</v>
      </c>
      <c r="E53" s="23">
        <v>353.34230000000002</v>
      </c>
      <c r="F53" s="23">
        <v>168.75219999999999</v>
      </c>
      <c r="G53" s="23">
        <v>0</v>
      </c>
      <c r="H53" s="13">
        <v>0</v>
      </c>
    </row>
    <row r="54" spans="1:8" ht="31.5" x14ac:dyDescent="0.25">
      <c r="A54" s="11">
        <v>21</v>
      </c>
      <c r="B54" s="19" t="s">
        <v>62</v>
      </c>
      <c r="C54" s="23">
        <v>5.0090000000000003</v>
      </c>
      <c r="D54" s="23">
        <v>0</v>
      </c>
      <c r="E54" s="23">
        <v>0</v>
      </c>
      <c r="F54" s="23">
        <v>50.5</v>
      </c>
      <c r="G54" s="23">
        <v>0</v>
      </c>
      <c r="H54" s="13">
        <v>0</v>
      </c>
    </row>
    <row r="55" spans="1:8" ht="31.5" x14ac:dyDescent="0.25">
      <c r="A55" s="11">
        <v>22</v>
      </c>
      <c r="B55" s="19" t="s">
        <v>53</v>
      </c>
      <c r="C55" s="23">
        <v>1.4999999999999999E-2</v>
      </c>
      <c r="D55" s="23">
        <v>0.05</v>
      </c>
      <c r="E55" s="23">
        <v>0</v>
      </c>
      <c r="F55" s="23">
        <v>0</v>
      </c>
      <c r="G55" s="23">
        <v>0</v>
      </c>
      <c r="H55" s="13">
        <v>0</v>
      </c>
    </row>
    <row r="56" spans="1:8" ht="47.25" x14ac:dyDescent="0.25">
      <c r="A56" s="11">
        <v>23</v>
      </c>
      <c r="B56" s="19" t="s">
        <v>54</v>
      </c>
      <c r="C56" s="23">
        <v>1.4999999999999999E-2</v>
      </c>
      <c r="D56" s="23">
        <v>0.05</v>
      </c>
      <c r="E56" s="23">
        <v>0</v>
      </c>
      <c r="F56" s="23">
        <v>0</v>
      </c>
      <c r="G56" s="23">
        <v>0</v>
      </c>
      <c r="H56" s="13">
        <v>0</v>
      </c>
    </row>
    <row r="57" spans="1:8" ht="47.25" customHeight="1" x14ac:dyDescent="0.25">
      <c r="A57" s="11">
        <v>24</v>
      </c>
      <c r="B57" s="19" t="s">
        <v>55</v>
      </c>
      <c r="C57" s="23">
        <v>1.4999999999999999E-2</v>
      </c>
      <c r="D57" s="23">
        <v>0.05</v>
      </c>
      <c r="E57" s="23">
        <v>0</v>
      </c>
      <c r="F57" s="23">
        <v>0</v>
      </c>
      <c r="G57" s="23">
        <v>0</v>
      </c>
      <c r="H57" s="13">
        <v>0</v>
      </c>
    </row>
    <row r="58" spans="1:8" ht="47.25" customHeight="1" x14ac:dyDescent="0.25">
      <c r="A58" s="11">
        <v>25</v>
      </c>
      <c r="B58" s="19" t="s">
        <v>56</v>
      </c>
      <c r="C58" s="23">
        <v>0.84230000000000005</v>
      </c>
      <c r="D58" s="23">
        <v>1.1437999999999999</v>
      </c>
      <c r="E58" s="23">
        <v>1.2757000000000001</v>
      </c>
      <c r="F58" s="23">
        <v>0.60570000000000002</v>
      </c>
      <c r="G58" s="23">
        <v>0</v>
      </c>
      <c r="H58" s="13">
        <v>0</v>
      </c>
    </row>
    <row r="59" spans="1:8" ht="47.25" customHeight="1" x14ac:dyDescent="0.25">
      <c r="A59" s="11">
        <v>26</v>
      </c>
      <c r="B59" s="19" t="s">
        <v>64</v>
      </c>
      <c r="C59" s="23">
        <v>1.456</v>
      </c>
      <c r="D59" s="23">
        <v>0</v>
      </c>
      <c r="E59" s="23">
        <v>0</v>
      </c>
      <c r="F59" s="23">
        <v>0</v>
      </c>
      <c r="G59" s="23">
        <v>0</v>
      </c>
      <c r="H59" s="13"/>
    </row>
    <row r="60" spans="1:8" ht="31.5" x14ac:dyDescent="0.25">
      <c r="A60" s="11">
        <v>27</v>
      </c>
      <c r="B60" s="19" t="s">
        <v>57</v>
      </c>
      <c r="C60" s="23">
        <v>3</v>
      </c>
      <c r="D60" s="23">
        <v>0</v>
      </c>
      <c r="E60" s="23">
        <v>0</v>
      </c>
      <c r="F60" s="23">
        <v>0</v>
      </c>
      <c r="G60" s="23">
        <v>0</v>
      </c>
      <c r="H60" s="13">
        <v>0</v>
      </c>
    </row>
    <row r="61" spans="1:8" ht="31.5" x14ac:dyDescent="0.25">
      <c r="A61" s="11">
        <v>28</v>
      </c>
      <c r="B61" s="19" t="s">
        <v>58</v>
      </c>
      <c r="C61" s="23">
        <v>27.042245000000001</v>
      </c>
      <c r="D61" s="23">
        <v>22.225200000000001</v>
      </c>
      <c r="E61" s="23">
        <v>29.451799999999999</v>
      </c>
      <c r="F61" s="23">
        <v>29.451799999999999</v>
      </c>
      <c r="G61" s="23">
        <v>0</v>
      </c>
      <c r="H61" s="13">
        <v>0</v>
      </c>
    </row>
    <row r="62" spans="1:8" ht="47.25" x14ac:dyDescent="0.25">
      <c r="A62" s="11">
        <v>29</v>
      </c>
      <c r="B62" s="19" t="s">
        <v>59</v>
      </c>
      <c r="C62" s="23">
        <v>1.4999999999999999E-2</v>
      </c>
      <c r="D62" s="23">
        <v>0.05</v>
      </c>
      <c r="E62" s="23">
        <v>0</v>
      </c>
      <c r="F62" s="23">
        <v>0</v>
      </c>
      <c r="G62" s="23">
        <v>0</v>
      </c>
      <c r="H62" s="13">
        <v>0</v>
      </c>
    </row>
    <row r="63" spans="1:8" ht="31.5" x14ac:dyDescent="0.25">
      <c r="A63" s="11">
        <v>30</v>
      </c>
      <c r="B63" s="19" t="s">
        <v>60</v>
      </c>
      <c r="C63" s="23">
        <v>77.208446989999999</v>
      </c>
      <c r="D63" s="23">
        <v>0.2</v>
      </c>
      <c r="E63" s="23">
        <v>0</v>
      </c>
      <c r="F63" s="23">
        <v>0</v>
      </c>
      <c r="G63" s="23">
        <v>0.2</v>
      </c>
      <c r="H63" s="13">
        <v>0.2</v>
      </c>
    </row>
    <row r="64" spans="1:8" ht="31.5" x14ac:dyDescent="0.25">
      <c r="A64" s="11">
        <v>31</v>
      </c>
      <c r="B64" s="19" t="s">
        <v>65</v>
      </c>
      <c r="C64" s="23">
        <v>0</v>
      </c>
      <c r="D64" s="23">
        <v>3.8382999999999998</v>
      </c>
      <c r="E64" s="23">
        <v>3.8256999999999999</v>
      </c>
      <c r="F64" s="23">
        <v>3.7463000000000002</v>
      </c>
      <c r="G64" s="23">
        <v>3.8382999999999998</v>
      </c>
      <c r="H64" s="23">
        <v>3.8382999999999998</v>
      </c>
    </row>
    <row r="65" spans="1:11" ht="20.25" customHeight="1" x14ac:dyDescent="0.25">
      <c r="A65" s="7"/>
      <c r="B65" s="8" t="s">
        <v>9</v>
      </c>
      <c r="C65" s="17">
        <f>C12+C13+C14+C15+C18+C19+C20+C21+C27+C32+C33+C34+C37+C43+C44++C45+C46+C51+C52+C55+C56+C57+C58+C60+C61+C62+C63+C53+C54+C59</f>
        <v>3006.9027979799998</v>
      </c>
      <c r="D65" s="17">
        <f>D12+D13+D14+D15+D18+D19+D20+D21+D27+D32+D33+D34+D37+D43+D45+D44+D46+D51+D52+D53+D54+D55+D56+D57+D58+D59+D60+D61+D62+D63+D64</f>
        <v>2683.4147200000002</v>
      </c>
      <c r="E65" s="17">
        <f>E12+E13+E14+E15+E18+E19+E20+E21+E27+E32+E33+E34+E37+E43+E45+E44+E46+E51+E52+E53+E54+E55+E56+E57+E58+E59+E60+E61+E62+E63+E64</f>
        <v>3114.7831000000001</v>
      </c>
      <c r="F65" s="17">
        <f>F12+F13+F14+F15+F18+F19+F20+F21+F27+F32+F33+F34+F37+F43+F45+F44+F46+F51+F52+F53+F54+F55+F56+F57+F58+F59+F60+F61+F62+F63+F64</f>
        <v>2712.0382</v>
      </c>
      <c r="G65" s="17">
        <f>G12+G13+G14+G15+G18+G19+G20+G21+G27+G32+G33+G34+G37+G43+G45+G44+G46+G51+G52+G53+G54+G55+G56+G57+G58+G59+G60+G61+G62+G63+G64</f>
        <v>768.50650000000007</v>
      </c>
      <c r="H65" s="17">
        <f>H12+H13+H14+H15+H18+H19+H20+H21+H27+H32+H33+H34+H37+H43+H45+H44+H46+H51+H52+H53+H54+H55+H56+H57+H58+H59+H60+H61+H62+H63+H64</f>
        <v>770.78820000000007</v>
      </c>
    </row>
    <row r="66" spans="1:11" ht="25.5" customHeight="1" x14ac:dyDescent="0.25">
      <c r="A66" s="7"/>
      <c r="B66" s="8" t="s">
        <v>10</v>
      </c>
      <c r="C66" s="17">
        <v>178.79269400000001</v>
      </c>
      <c r="D66" s="17">
        <v>133.7056</v>
      </c>
      <c r="E66" s="17">
        <v>104.97620000000001</v>
      </c>
      <c r="F66" s="17">
        <v>103.1507</v>
      </c>
      <c r="G66" s="17">
        <f>54.2529+6.9616+6.6863+0.3758-0.3758-1-0.4-1-1-0.8</f>
        <v>63.700799999999987</v>
      </c>
      <c r="H66" s="17">
        <f>54.2529+6.9616+6.6863+7.5752+0.3758-0.3759-7.5752-1.806-0.4-1-1</f>
        <v>63.694699999999983</v>
      </c>
    </row>
    <row r="67" spans="1:11" ht="25.5" customHeight="1" x14ac:dyDescent="0.25">
      <c r="A67" s="7"/>
      <c r="B67" s="8" t="s">
        <v>14</v>
      </c>
      <c r="C67" s="17"/>
      <c r="D67" s="17"/>
      <c r="E67" s="17">
        <v>21.506867</v>
      </c>
      <c r="F67" s="17">
        <v>41.792653000000001</v>
      </c>
      <c r="G67" s="17"/>
      <c r="H67" s="16"/>
    </row>
    <row r="68" spans="1:11" ht="19.5" customHeight="1" x14ac:dyDescent="0.25">
      <c r="A68" s="4"/>
      <c r="B68" s="8" t="s">
        <v>8</v>
      </c>
      <c r="C68" s="18">
        <f>C65+C66</f>
        <v>3185.69549198</v>
      </c>
      <c r="D68" s="18">
        <f>D65+D66+D67</f>
        <v>2817.12032</v>
      </c>
      <c r="E68" s="18">
        <f>E65+E66+E67</f>
        <v>3241.2661670000002</v>
      </c>
      <c r="F68" s="18">
        <f>F65+F66+F67</f>
        <v>2856.9815530000001</v>
      </c>
      <c r="G68" s="18">
        <f>G65+G66</f>
        <v>832.20730000000003</v>
      </c>
      <c r="H68" s="18">
        <f>H65+H66</f>
        <v>834.48290000000009</v>
      </c>
      <c r="I68" t="s">
        <v>70</v>
      </c>
    </row>
    <row r="69" spans="1:11" ht="15.75" x14ac:dyDescent="0.25">
      <c r="A69" s="1"/>
      <c r="B69" s="1"/>
      <c r="C69" s="9"/>
      <c r="D69" s="9"/>
      <c r="E69" s="9"/>
      <c r="F69" s="9"/>
      <c r="K69" s="27"/>
    </row>
  </sheetData>
  <mergeCells count="13">
    <mergeCell ref="F1:H1"/>
    <mergeCell ref="A9:A10"/>
    <mergeCell ref="E9:E10"/>
    <mergeCell ref="B9:B10"/>
    <mergeCell ref="C9:C10"/>
    <mergeCell ref="D9:D10"/>
    <mergeCell ref="G9:G10"/>
    <mergeCell ref="H9:H10"/>
    <mergeCell ref="A7:H7"/>
    <mergeCell ref="E8:H8"/>
    <mergeCell ref="F9:F10"/>
    <mergeCell ref="F2:H2"/>
    <mergeCell ref="F4:H4"/>
  </mergeCells>
  <phoneticPr fontId="11" type="noConversion"/>
  <pageMargins left="0.59055118110236227" right="0.39370078740157483" top="0.78740157480314965" bottom="0.78740157480314965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2020-2025</vt:lpstr>
      <vt:lpstr>'2020-2025'!Заголовки_для_печати</vt:lpstr>
      <vt:lpstr>'2020-2025'!Область_печати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2021-02-17T07:04:16Z</dcterms:modified>
</cp:coreProperties>
</file>