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095" windowHeight="1081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50" i="1"/>
  <c r="C49"/>
  <c r="C48"/>
  <c r="C47"/>
  <c r="C45" s="1"/>
  <c r="C46"/>
  <c r="C41"/>
  <c r="C36"/>
  <c r="C34"/>
  <c r="C32"/>
  <c r="C28"/>
  <c r="C22"/>
  <c r="C20"/>
  <c r="C17"/>
  <c r="C14"/>
  <c r="C12"/>
  <c r="C11" l="1"/>
  <c r="C51" s="1"/>
  <c r="C44"/>
</calcChain>
</file>

<file path=xl/sharedStrings.xml><?xml version="1.0" encoding="utf-8"?>
<sst xmlns="http://schemas.openxmlformats.org/spreadsheetml/2006/main" count="90" uniqueCount="90">
  <si>
    <t>Приложение 1</t>
  </si>
  <si>
    <t>к постановлению Администрации</t>
  </si>
  <si>
    <t xml:space="preserve">Саткинского муниципального района </t>
  </si>
  <si>
    <t>тыс. руб.</t>
  </si>
  <si>
    <t>Код бюджетной классификации Российской Федерации</t>
  </si>
  <si>
    <t>Наименование доходов</t>
  </si>
  <si>
    <t>Сумма</t>
  </si>
  <si>
    <t>000 1 00 00000 00 0000 000</t>
  </si>
  <si>
    <t xml:space="preserve">Налоговые и неналоговые доходы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</si>
  <si>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</si>
  <si>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</si>
  <si>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</si>
  <si>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</si>
  <si>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</si>
  <si>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</si>
  <si>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000 1 05 02000 00 0000 110</t>
  </si>
  <si>
    <t>Единый налог на  вмененный доход для отдельных видов деятельности</t>
  </si>
  <si>
    <t>000 1 05 03000 00 0000 110</t>
  </si>
  <si>
    <t>Единый сельскохозяйственный налог</t>
  </si>
  <si>
    <t>000 1 06 00000 00 0000 000</t>
  </si>
  <si>
    <t>НАЛОГИ НА ИМУЩЕСТВО</t>
  </si>
  <si>
    <t>000 1 06 04000 02 0000 110</t>
  </si>
  <si>
    <t>Транспортный налог</t>
  </si>
  <si>
    <t>000 1 06 05000 02 0000 110</t>
  </si>
  <si>
    <t>Налог на игорный бизнес</t>
  </si>
  <si>
    <t>000 1 07 00000 00 00000 000</t>
  </si>
  <si>
    <t>НАЛОГИ,СБОРЫ И РЕГУЛЯРНЫЕ ПЛАТЕЖИ ЗА ПОЛЬЗОВАНИЕ ПРИРОДНЫМИ РЕСУРСАМИ</t>
  </si>
  <si>
    <t>000 1 07 01000 01 0000 110</t>
  </si>
  <si>
    <t>Налог на добычу полезных ископаемых</t>
  </si>
  <si>
    <t>000 1 08 00000 00 0000 000</t>
  </si>
  <si>
    <t>ГОСУДАРСТВЕННАЯ ПОШЛИНА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</si>
  <si>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</si>
  <si>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</si>
  <si>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000 1 08 07000 01 0000 110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</si>
  <si>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</si>
  <si>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</si>
  <si>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</si>
  <si>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</si>
  <si>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000 1 09 07000 00 0000 110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</si>
  <si>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</si>
  <si>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</si>
  <si>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</si>
  <si>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</si>
  <si>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</si>
  <si>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000 1 11 07000 00 0000 120</t>
  </si>
  <si>
    <t>Платежи от государственных и муниципальных унитарных предприятий</t>
  </si>
  <si>
    <t>000 1 11 09000 00 0000 120</t>
  </si>
  <si>
    <t>Прочие доходы от использования имущества и прав, находящихся в государственной и 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</si>
  <si>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</si>
  <si>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</si>
  <si>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</si>
  <si>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</si>
  <si>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</si>
  <si>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</si>
  <si>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000 1 13 03000 00 0000 130</t>
  </si>
  <si>
    <t>Прочие доходы от оказания платных услуг и компенсации затрат государства</t>
  </si>
  <si>
    <t>000 1 14 00000 00 0000 000</t>
  </si>
  <si>
    <t>ДОХОДЫ ОТ ПРОДАЖИ МАТЕРИАЛЬНЫХ И НЕМАТЕРИАЛЬНЫХ АКТИВОВ</t>
  </si>
  <si>
    <t xml:space="preserve">000 1 14 01000 00 0000 410 </t>
  </si>
  <si>
    <t>Доходы от продажи квартир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</si>
  <si>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</si>
  <si>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</si>
  <si>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</si>
  <si>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</si>
  <si>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</si>
  <si>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</si>
  <si>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</si>
  <si>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</si>
  <si>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</si>
  <si>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</si>
  <si>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</si>
  <si>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</si>
  <si>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</si>
  <si>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</si>
  <si>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</si>
  <si>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</si>
  <si>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</si>
  <si>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</si>
  <si>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</si>
  <si>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</si>
  <si>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000 2 02 04000 00 0000 151</t>
  </si>
  <si>
    <t>Иные межбюджетные трансферты</t>
  </si>
  <si>
    <t>ВСЕГО ДОХОДЫ</t>
  </si>
  <si>
    <t>Государственная  пошлина за государственную регистрацию, а также за совершение прочих юридически значимых действий</t>
  </si>
  <si>
    <t>000 2 19 00000 00 0000 151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</si>
  <si>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</si>
  <si>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000 117 05000 00 0000 180</t>
  </si>
  <si>
    <t>Прочие неналоговые доходы</t>
  </si>
  <si>
    <t xml:space="preserve">                                     от __________ года №____</t>
  </si>
  <si>
    <t>Доходы районного бюджета за 1 полугодие 2012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</si>
</sst>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/>
    <xf numFmtId="0" fontId="20" fillId="0" borderId="0" xfId="36" applyFont="1"/>
    <xf numFmtId="0" fontId="20" fillId="0" borderId="0" xfId="36" applyFont="1" applyAlignment="1">
      <alignment horizontal="right"/>
    </xf>
    <xf numFmtId="0" fontId="22" fillId="0" borderId="10" xfId="37" applyFont="1" applyBorder="1" applyAlignment="1">
      <alignment horizontal="center" vertical="center" wrapText="1"/>
    </xf>
    <xf numFmtId="0" fontId="22" fillId="0" borderId="10" xfId="37" applyFont="1" applyBorder="1" applyAlignment="1">
      <alignment horizontal="justify" vertical="center" wrapText="1"/>
    </xf>
    <xf numFmtId="164" fontId="21" fillId="0" borderId="10" xfId="36" applyNumberFormat="1" applyFont="1" applyBorder="1" applyAlignment="1">
      <alignment horizontal="right" vertical="center"/>
    </xf>
    <xf numFmtId="0" fontId="23" fillId="0" borderId="10" xfId="37" applyFont="1" applyBorder="1" applyAlignment="1">
      <alignment horizontal="center" vertical="center" wrapText="1"/>
    </xf>
    <xf numFmtId="0" fontId="23" fillId="0" borderId="10" xfId="37" applyFont="1" applyBorder="1" applyAlignment="1">
      <alignment horizontal="justify" vertical="center" wrapText="1"/>
    </xf>
    <xf numFmtId="164" fontId="23" fillId="0" borderId="10" xfId="37" applyNumberFormat="1" applyFont="1" applyBorder="1" applyAlignment="1">
      <alignment horizontal="right" vertical="center" wrapText="1"/>
    </xf>
    <xf numFmtId="164" fontId="22" fillId="0" borderId="10" xfId="37" applyNumberFormat="1" applyFont="1" applyBorder="1" applyAlignment="1">
      <alignment horizontal="right" vertical="center" wrapText="1"/>
    </xf>
    <xf numFmtId="164" fontId="20" fillId="0" borderId="10" xfId="36" applyNumberFormat="1" applyFont="1" applyBorder="1" applyAlignment="1">
      <alignment horizontal="right" vertical="center"/>
    </xf>
    <xf numFmtId="0" fontId="23" fillId="0" borderId="10" xfId="37" applyFont="1" applyBorder="1" applyAlignment="1">
      <alignment vertical="center" wrapText="1"/>
    </xf>
    <xf numFmtId="0" fontId="21" fillId="0" borderId="10" xfId="36" applyFont="1" applyBorder="1" applyAlignment="1">
      <alignment horizontal="center" vertical="center"/>
    </xf>
    <xf numFmtId="0" fontId="21" fillId="0" borderId="10" xfId="36" applyFont="1" applyBorder="1" applyAlignment="1">
      <alignment horizontal="left" vertical="center" wrapText="1"/>
    </xf>
    <xf numFmtId="9" fontId="20" fillId="0" borderId="10" xfId="41" applyFont="1" applyFill="1" applyBorder="1" applyAlignment="1">
      <alignment horizontal="center" vertical="center" wrapText="1"/>
    </xf>
    <xf numFmtId="0" fontId="20" fillId="0" borderId="10" xfId="36" applyFont="1" applyBorder="1" applyAlignment="1">
      <alignment horizontal="justify" vertical="center" wrapText="1"/>
    </xf>
    <xf numFmtId="0" fontId="20" fillId="0" borderId="10" xfId="36" applyFont="1" applyBorder="1"/>
    <xf numFmtId="0" fontId="21" fillId="0" borderId="10" xfId="36" applyFont="1" applyBorder="1"/>
    <xf numFmtId="0" fontId="22" fillId="24" borderId="10" xfId="36" applyFont="1" applyFill="1" applyBorder="1" applyAlignment="1">
      <alignment horizontal="center" vertical="center" wrapText="1"/>
    </xf>
    <xf numFmtId="0" fontId="22" fillId="24" borderId="10" xfId="36" applyFont="1" applyFill="1" applyBorder="1" applyAlignment="1">
      <alignment vertical="center" wrapText="1"/>
    </xf>
    <xf numFmtId="164" fontId="21" fillId="24" borderId="10" xfId="36" applyNumberFormat="1" applyFont="1" applyFill="1" applyBorder="1" applyAlignment="1">
      <alignment horizontal="right" vertical="center" wrapText="1"/>
    </xf>
    <xf numFmtId="0" fontId="21" fillId="24" borderId="10" xfId="36" applyFont="1" applyFill="1" applyBorder="1" applyAlignment="1">
      <alignment horizontal="center" vertical="center"/>
    </xf>
    <xf numFmtId="0" fontId="21" fillId="24" borderId="10" xfId="36" applyFont="1" applyFill="1" applyBorder="1" applyAlignment="1">
      <alignment vertical="center" wrapText="1"/>
    </xf>
    <xf numFmtId="164" fontId="21" fillId="24" borderId="10" xfId="36" applyNumberFormat="1" applyFont="1" applyFill="1" applyBorder="1" applyAlignment="1">
      <alignment horizontal="right" vertical="center"/>
    </xf>
    <xf numFmtId="0" fontId="20" fillId="0" borderId="0" xfId="36" applyFont="1" applyAlignment="1">
      <alignment horizontal="right"/>
    </xf>
    <xf numFmtId="0" fontId="21" fillId="0" borderId="11" xfId="36" applyFont="1" applyBorder="1" applyAlignment="1">
      <alignment horizontal="center" vertical="center" wrapText="1"/>
    </xf>
    <xf numFmtId="0" fontId="21" fillId="0" borderId="12" xfId="36" applyFont="1" applyBorder="1" applyAlignment="1">
      <alignment horizontal="center" vertical="center" wrapText="1"/>
    </xf>
    <xf numFmtId="0" fontId="21" fillId="0" borderId="11" xfId="37" applyFont="1" applyBorder="1" applyAlignment="1">
      <alignment horizontal="center" vertical="center" wrapText="1"/>
    </xf>
    <xf numFmtId="0" fontId="21" fillId="0" borderId="12" xfId="37" applyFont="1" applyBorder="1" applyAlignment="1">
      <alignment horizontal="center" vertical="center" wrapText="1"/>
    </xf>
    <xf numFmtId="0" fontId="20" fillId="0" borderId="0" xfId="36" applyFont="1" applyAlignment="1">
      <alignment horizontal="center"/>
    </xf>
    <xf numFmtId="0" fontId="24" fillId="0" borderId="0" xfId="36" applyFont="1" applyAlignment="1">
      <alignment horizontal="center"/>
    </xf>
    <xf numFmtId="0" fontId="21" fillId="0" borderId="0" xfId="36" applyFont="1" applyBorder="1" applyAlignment="1">
      <alignment horizontal="center"/>
    </xf>
    <xf numFmtId="0" fontId="20" fillId="0" borderId="13" xfId="36" applyFont="1" applyBorder="1" applyAlignment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Лист1" xfId="37"/>
    <cellStyle name="Плохой 2" xfId="38"/>
    <cellStyle name="Пояснение 2" xfId="39"/>
    <cellStyle name="Примечание 2" xfId="40"/>
    <cellStyle name="Процентный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workbookViewId="0">
      <selection activeCell="C51" sqref="C51"/>
    </sheetView>
  </sheetViews>
  <sheetFormatPr defaultRowHeight="15"/>
  <cols>
    <col min="1" max="1" width="33.28515625" customWidth="1"/>
    <col min="2" max="2" width="44.85546875" customWidth="1"/>
    <col min="3" max="3" width="18.28515625" customWidth="1"/>
  </cols>
  <sheetData>
    <row r="1" spans="1:3">
      <c r="A1" s="1"/>
      <c r="B1" s="24" t="s">
        <v>0</v>
      </c>
      <c r="C1" s="24"/>
    </row>
    <row r="2" spans="1:3">
      <c r="A2" s="1"/>
      <c r="B2" s="24" t="s">
        <v>1</v>
      </c>
      <c r="C2" s="24"/>
    </row>
    <row r="3" spans="1:3">
      <c r="A3" s="1"/>
      <c r="B3" s="2"/>
      <c r="C3" s="2" t="s">
        <v>2</v>
      </c>
    </row>
    <row r="4" spans="1:3" ht="20.25" customHeight="1">
      <c r="A4" s="1"/>
      <c r="B4" s="24" t="s">
        <v>88</v>
      </c>
      <c r="C4" s="24"/>
    </row>
    <row r="5" spans="1:3">
      <c r="A5" s="29"/>
      <c r="B5" s="29"/>
      <c r="C5" s="29"/>
    </row>
    <row r="6" spans="1:3" ht="15.75">
      <c r="A6" s="30" t="s">
        <v>89</v>
      </c>
      <c r="B6" s="30"/>
      <c r="C6" s="30"/>
    </row>
    <row r="7" spans="1:3">
      <c r="A7" s="31"/>
      <c r="B7" s="31"/>
      <c r="C7" s="31"/>
    </row>
    <row r="8" spans="1:3">
      <c r="A8" s="32" t="s">
        <v>3</v>
      </c>
      <c r="B8" s="32"/>
      <c r="C8" s="32"/>
    </row>
    <row r="9" spans="1:3">
      <c r="A9" s="27" t="s">
        <v>4</v>
      </c>
      <c r="B9" s="27" t="s">
        <v>5</v>
      </c>
      <c r="C9" s="25" t="s">
        <v>6</v>
      </c>
    </row>
    <row r="10" spans="1:3">
      <c r="A10" s="28"/>
      <c r="B10" s="28"/>
      <c r="C10" s="26"/>
    </row>
    <row r="11" spans="1:3">
      <c r="A11" s="3" t="s">
        <v>7</v>
      </c>
      <c r="B11" s="4" t="s">
        <v>8</v>
      </c>
      <c r="C11" s="5">
        <f>C12+C14+C17+C20+C22+C28+C32+C36+C40+C41+C34</f>
        <v>240102.53535999992</v>
      </c>
    </row>
    <row r="12" spans="1:3">
      <c r="A12" s="3" t="s">
        <v>9</v>
      </c>
      <c r="B12" s="4" t="s">
        <v>10</v>
      </c>
      <c r="C12" s="5">
        <f>C13</f>
        <v>139577.29334999999</v>
      </c>
    </row>
    <row r="13" spans="1:3">
      <c r="A13" s="6" t="s">
        <v>11</v>
      </c>
      <c r="B13" s="7" t="s">
        <v>12</v>
      </c>
      <c r="C13" s="8">
        <v>139577.29334999999</v>
      </c>
    </row>
    <row r="14" spans="1:3">
      <c r="A14" s="3" t="s">
        <v>13</v>
      </c>
      <c r="B14" s="4" t="s">
        <v>14</v>
      </c>
      <c r="C14" s="9">
        <f>C15+C16</f>
        <v>16900.678810000001</v>
      </c>
    </row>
    <row r="15" spans="1:3" ht="25.5">
      <c r="A15" s="6" t="s">
        <v>15</v>
      </c>
      <c r="B15" s="7" t="s">
        <v>16</v>
      </c>
      <c r="C15" s="10">
        <v>16881.301210000001</v>
      </c>
    </row>
    <row r="16" spans="1:3">
      <c r="A16" s="6" t="s">
        <v>17</v>
      </c>
      <c r="B16" s="7" t="s">
        <v>18</v>
      </c>
      <c r="C16" s="10">
        <v>19.377600000000001</v>
      </c>
    </row>
    <row r="17" spans="1:3">
      <c r="A17" s="3" t="s">
        <v>19</v>
      </c>
      <c r="B17" s="4" t="s">
        <v>20</v>
      </c>
      <c r="C17" s="5">
        <f>C18+C19</f>
        <v>6191.6157300000004</v>
      </c>
    </row>
    <row r="18" spans="1:3">
      <c r="A18" s="6" t="s">
        <v>21</v>
      </c>
      <c r="B18" s="7" t="s">
        <v>22</v>
      </c>
      <c r="C18" s="10">
        <v>6191.6157300000004</v>
      </c>
    </row>
    <row r="19" spans="1:3">
      <c r="A19" s="6" t="s">
        <v>23</v>
      </c>
      <c r="B19" s="7" t="s">
        <v>24</v>
      </c>
      <c r="C19" s="10">
        <v>0</v>
      </c>
    </row>
    <row r="20" spans="1:3" ht="25.5">
      <c r="A20" s="3" t="s">
        <v>25</v>
      </c>
      <c r="B20" s="4" t="s">
        <v>26</v>
      </c>
      <c r="C20" s="5">
        <f>C21</f>
        <v>13422.01578</v>
      </c>
    </row>
    <row r="21" spans="1:3">
      <c r="A21" s="6" t="s">
        <v>27</v>
      </c>
      <c r="B21" s="7" t="s">
        <v>28</v>
      </c>
      <c r="C21" s="10">
        <v>13422.01578</v>
      </c>
    </row>
    <row r="22" spans="1:3">
      <c r="A22" s="3" t="s">
        <v>29</v>
      </c>
      <c r="B22" s="4" t="s">
        <v>30</v>
      </c>
      <c r="C22" s="5">
        <f>C23+C24</f>
        <v>3914.9312799999998</v>
      </c>
    </row>
    <row r="23" spans="1:3" ht="38.25">
      <c r="A23" s="6" t="s">
        <v>31</v>
      </c>
      <c r="B23" s="7" t="s">
        <v>32</v>
      </c>
      <c r="C23" s="8">
        <v>2406.9312799999998</v>
      </c>
    </row>
    <row r="24" spans="1:3" ht="38.25">
      <c r="A24" s="6" t="s">
        <v>33</v>
      </c>
      <c r="B24" s="7" t="s">
        <v>83</v>
      </c>
      <c r="C24" s="10">
        <v>1508</v>
      </c>
    </row>
    <row r="25" spans="1:3" ht="38.25">
      <c r="A25" s="3" t="s">
        <v>34</v>
      </c>
      <c r="B25" s="4" t="s">
        <v>35</v>
      </c>
      <c r="C25" s="5">
        <v>0</v>
      </c>
    </row>
    <row r="26" spans="1:3" ht="25.5">
      <c r="A26" s="6" t="s">
        <v>36</v>
      </c>
      <c r="B26" s="7" t="s">
        <v>37</v>
      </c>
      <c r="C26" s="10">
        <v>0</v>
      </c>
    </row>
    <row r="27" spans="1:3" ht="25.5">
      <c r="A27" s="6" t="s">
        <v>38</v>
      </c>
      <c r="B27" s="7" t="s">
        <v>39</v>
      </c>
      <c r="C27" s="10">
        <v>0</v>
      </c>
    </row>
    <row r="28" spans="1:3" ht="38.25">
      <c r="A28" s="3" t="s">
        <v>40</v>
      </c>
      <c r="B28" s="4" t="s">
        <v>41</v>
      </c>
      <c r="C28" s="5">
        <f>C29+C30+C31</f>
        <v>33352.135349999997</v>
      </c>
    </row>
    <row r="29" spans="1:3" ht="89.25">
      <c r="A29" s="6" t="s">
        <v>42</v>
      </c>
      <c r="B29" s="7" t="s">
        <v>43</v>
      </c>
      <c r="C29" s="8">
        <v>23910.584800000001</v>
      </c>
    </row>
    <row r="30" spans="1:3" ht="25.5">
      <c r="A30" s="6" t="s">
        <v>44</v>
      </c>
      <c r="B30" s="7" t="s">
        <v>45</v>
      </c>
      <c r="C30" s="8">
        <v>0</v>
      </c>
    </row>
    <row r="31" spans="1:3" ht="76.5">
      <c r="A31" s="6" t="s">
        <v>46</v>
      </c>
      <c r="B31" s="11" t="s">
        <v>47</v>
      </c>
      <c r="C31" s="8">
        <v>9441.5505499999999</v>
      </c>
    </row>
    <row r="32" spans="1:3" ht="25.5">
      <c r="A32" s="3" t="s">
        <v>48</v>
      </c>
      <c r="B32" s="4" t="s">
        <v>49</v>
      </c>
      <c r="C32" s="5">
        <f>C33</f>
        <v>2970.9219499999999</v>
      </c>
    </row>
    <row r="33" spans="1:3" ht="25.5">
      <c r="A33" s="6" t="s">
        <v>50</v>
      </c>
      <c r="B33" s="7" t="s">
        <v>51</v>
      </c>
      <c r="C33" s="10">
        <v>2970.9219499999999</v>
      </c>
    </row>
    <row r="34" spans="1:3" ht="25.5">
      <c r="A34" s="3" t="s">
        <v>52</v>
      </c>
      <c r="B34" s="4" t="s">
        <v>53</v>
      </c>
      <c r="C34" s="5">
        <f>C35</f>
        <v>18819.77232</v>
      </c>
    </row>
    <row r="35" spans="1:3" ht="25.5">
      <c r="A35" s="6" t="s">
        <v>54</v>
      </c>
      <c r="B35" s="7" t="s">
        <v>55</v>
      </c>
      <c r="C35" s="10">
        <v>18819.77232</v>
      </c>
    </row>
    <row r="36" spans="1:3" ht="25.5">
      <c r="A36" s="3" t="s">
        <v>56</v>
      </c>
      <c r="B36" s="4" t="s">
        <v>57</v>
      </c>
      <c r="C36" s="9">
        <f>C37+C38+C39</f>
        <v>3429.5921599999997</v>
      </c>
    </row>
    <row r="37" spans="1:3">
      <c r="A37" s="6" t="s">
        <v>58</v>
      </c>
      <c r="B37" s="7" t="s">
        <v>59</v>
      </c>
      <c r="C37" s="10">
        <v>0</v>
      </c>
    </row>
    <row r="38" spans="1:3" ht="76.5">
      <c r="A38" s="6" t="s">
        <v>60</v>
      </c>
      <c r="B38" s="7" t="s">
        <v>61</v>
      </c>
      <c r="C38" s="10">
        <v>3207.3066899999999</v>
      </c>
    </row>
    <row r="39" spans="1:3" ht="51">
      <c r="A39" s="6" t="s">
        <v>62</v>
      </c>
      <c r="B39" s="7" t="s">
        <v>63</v>
      </c>
      <c r="C39" s="10">
        <v>222.28547</v>
      </c>
    </row>
    <row r="40" spans="1:3">
      <c r="A40" s="3" t="s">
        <v>64</v>
      </c>
      <c r="B40" s="4" t="s">
        <v>65</v>
      </c>
      <c r="C40" s="9">
        <v>1519.12165</v>
      </c>
    </row>
    <row r="41" spans="1:3">
      <c r="A41" s="12" t="s">
        <v>66</v>
      </c>
      <c r="B41" s="13" t="s">
        <v>67</v>
      </c>
      <c r="C41" s="5">
        <f>C42+C43</f>
        <v>4.4569800000000006</v>
      </c>
    </row>
    <row r="42" spans="1:3">
      <c r="A42" s="14" t="s">
        <v>68</v>
      </c>
      <c r="B42" s="15" t="s">
        <v>69</v>
      </c>
      <c r="C42" s="10">
        <v>4.3160100000000003</v>
      </c>
    </row>
    <row r="43" spans="1:3">
      <c r="A43" s="14" t="s">
        <v>86</v>
      </c>
      <c r="B43" s="15" t="s">
        <v>87</v>
      </c>
      <c r="C43" s="10">
        <v>0.14097000000000001</v>
      </c>
    </row>
    <row r="44" spans="1:3">
      <c r="A44" s="18" t="s">
        <v>70</v>
      </c>
      <c r="B44" s="19" t="s">
        <v>71</v>
      </c>
      <c r="C44" s="20">
        <f>C46+C47+C48+C49+C50</f>
        <v>623835.61517</v>
      </c>
    </row>
    <row r="45" spans="1:3" ht="25.5">
      <c r="A45" s="18" t="s">
        <v>72</v>
      </c>
      <c r="B45" s="19" t="s">
        <v>73</v>
      </c>
      <c r="C45" s="20">
        <f>C46+C47+C48+C49</f>
        <v>627283.66971000005</v>
      </c>
    </row>
    <row r="46" spans="1:3" ht="25.5">
      <c r="A46" s="21" t="s">
        <v>74</v>
      </c>
      <c r="B46" s="22" t="s">
        <v>75</v>
      </c>
      <c r="C46" s="23">
        <f>96532300/1000</f>
        <v>96532.3</v>
      </c>
    </row>
    <row r="47" spans="1:3" ht="38.25">
      <c r="A47" s="21" t="s">
        <v>76</v>
      </c>
      <c r="B47" s="22" t="s">
        <v>77</v>
      </c>
      <c r="C47" s="23">
        <f>114412299.34/1000</f>
        <v>114412.29934</v>
      </c>
    </row>
    <row r="48" spans="1:3" ht="25.5">
      <c r="A48" s="21" t="s">
        <v>78</v>
      </c>
      <c r="B48" s="22" t="s">
        <v>79</v>
      </c>
      <c r="C48" s="23">
        <f>415274675.37/1000</f>
        <v>415274.67537000001</v>
      </c>
    </row>
    <row r="49" spans="1:3">
      <c r="A49" s="21" t="s">
        <v>80</v>
      </c>
      <c r="B49" s="22" t="s">
        <v>81</v>
      </c>
      <c r="C49" s="23">
        <f>1064395/1000</f>
        <v>1064.395</v>
      </c>
    </row>
    <row r="50" spans="1:3" ht="51">
      <c r="A50" s="21" t="s">
        <v>84</v>
      </c>
      <c r="B50" s="22" t="s">
        <v>85</v>
      </c>
      <c r="C50" s="23">
        <f>-3448054.54/1000</f>
        <v>-3448.0545400000001</v>
      </c>
    </row>
    <row r="51" spans="1:3">
      <c r="A51" s="16"/>
      <c r="B51" s="17" t="s">
        <v>82</v>
      </c>
      <c r="C51" s="5">
        <f>C44+C11</f>
        <v>863938.15052999998</v>
      </c>
    </row>
  </sheetData>
  <mergeCells count="10">
    <mergeCell ref="B2:C2"/>
    <mergeCell ref="B1:C1"/>
    <mergeCell ref="B4:C4"/>
    <mergeCell ref="C9:C10"/>
    <mergeCell ref="A9:A10"/>
    <mergeCell ref="B9:B10"/>
    <mergeCell ref="A5:C5"/>
    <mergeCell ref="A6:C6"/>
    <mergeCell ref="A7:C7"/>
    <mergeCell ref="A8:C8"/>
  </mergeCells>
  <phoneticPr fontId="0" type="noConversion"/>
  <pageMargins left="0.70866141732283472" right="0.51181102362204722" top="0.35433070866141736" bottom="0.55118110236220474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ofrKochetova</dc:creator>
  <cp:lastModifiedBy>budGaifullina</cp:lastModifiedBy>
  <cp:lastPrinted>2012-05-16T09:02:40Z</cp:lastPrinted>
  <dcterms:created xsi:type="dcterms:W3CDTF">2012-05-14T11:11:01Z</dcterms:created>
  <dcterms:modified xsi:type="dcterms:W3CDTF">2012-08-22T09:22:18Z</dcterms:modified>
</cp:coreProperties>
</file>