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-120" yWindow="-120" windowWidth="19440" windowHeight="15600"/>
  </bookViews>
  <sheets>
    <sheet name="2020-2025" sheetId="3" r:id="rId1"/>
  </sheets>
  <definedNames>
    <definedName name="_xlnm.Print_Titles" localSheetId="0">'2020-2025'!$11:$11</definedName>
    <definedName name="_xlnm.Print_Area" localSheetId="0">'2020-2025'!$A$1:$H$69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5" i="3"/>
  <c r="E27"/>
  <c r="F27"/>
  <c r="G27"/>
  <c r="H67" l="1"/>
  <c r="H38"/>
  <c r="H37" s="1"/>
  <c r="H34"/>
  <c r="H27"/>
  <c r="H22"/>
  <c r="H21" s="1"/>
  <c r="H17"/>
  <c r="H15" l="1"/>
  <c r="H46"/>
  <c r="H66" l="1"/>
  <c r="H69" s="1"/>
  <c r="D23"/>
  <c r="D35"/>
  <c r="D24"/>
  <c r="D22"/>
  <c r="D67"/>
  <c r="E46"/>
  <c r="F46"/>
  <c r="G46"/>
  <c r="C46"/>
  <c r="D46"/>
  <c r="D21" l="1"/>
  <c r="G21"/>
  <c r="F21"/>
  <c r="E21"/>
  <c r="G15"/>
  <c r="F15"/>
  <c r="D37" l="1"/>
  <c r="D34"/>
  <c r="D27"/>
  <c r="D15"/>
  <c r="D66" s="1"/>
  <c r="D69" l="1"/>
  <c r="C15"/>
  <c r="F34" l="1"/>
  <c r="G37" l="1"/>
  <c r="F37" l="1"/>
  <c r="F66" s="1"/>
  <c r="F69" l="1"/>
  <c r="G34"/>
  <c r="G66" s="1"/>
  <c r="G69" l="1"/>
  <c r="C37"/>
  <c r="C34"/>
  <c r="C27"/>
  <c r="C21"/>
  <c r="C66" l="1"/>
  <c r="C69" s="1"/>
  <c r="E37" l="1"/>
  <c r="E34"/>
  <c r="E66" s="1"/>
  <c r="E69" s="1"/>
</calcChain>
</file>

<file path=xl/sharedStrings.xml><?xml version="1.0" encoding="utf-8"?>
<sst xmlns="http://schemas.openxmlformats.org/spreadsheetml/2006/main" count="72" uniqueCount="72">
  <si>
    <t>Наименование</t>
  </si>
  <si>
    <t>Подпрограмма "Оказание молодым семьям государственной поддержки для улучшения жилищных условий"</t>
  </si>
  <si>
    <t>Подпрограмма "Развитие культуры"</t>
  </si>
  <si>
    <t>Подпрограмма "Развитие туризма"</t>
  </si>
  <si>
    <t>Подпрограмма "Содержание Саткинского краеведческого музея"</t>
  </si>
  <si>
    <t>Подпрограмма "Деятельность сети учреждений в сфере культуры на территории городских и сельских поселений"</t>
  </si>
  <si>
    <t>№ п/п</t>
  </si>
  <si>
    <t>Подпрограмма "Модернизация объектов коммунальной инфраструктуры"</t>
  </si>
  <si>
    <t xml:space="preserve">Всего </t>
  </si>
  <si>
    <t>Итого по муниципальным программам</t>
  </si>
  <si>
    <t>Итого по непрограммным расходам</t>
  </si>
  <si>
    <t>Подпрограмма "Мероприятия по переселению граждан из жилищного фонда, признанного непригодным для проживания"</t>
  </si>
  <si>
    <t>2020 г.</t>
  </si>
  <si>
    <t xml:space="preserve">
Расходы
бюджета Саткинского муниципального района на финансовое обеспечение реализации
муниципальных программ 
</t>
  </si>
  <si>
    <t>Условно-утверждаемые расходы</t>
  </si>
  <si>
    <t>2021 г.</t>
  </si>
  <si>
    <t>2022 г.</t>
  </si>
  <si>
    <t>2023 г.</t>
  </si>
  <si>
    <t>2024 г.</t>
  </si>
  <si>
    <t>2025 г.</t>
  </si>
  <si>
    <t>Приложение 2</t>
  </si>
  <si>
    <t>(млн.руб.)</t>
  </si>
  <si>
    <t>Муниципальная программа "Снижение административных барьеров, оптимизация и повышение качества предоставления государственных и муниципальных услуг на территории Саткинского муниципального района"</t>
  </si>
  <si>
    <t>Муниципальная программа "Развитие экономического потенциала Саткинского муниципального района Челябинской области, в том числе через механизмы поддержки и развития малого и среднего предпринимательства"</t>
  </si>
  <si>
    <t>Муниципальная программа "Здоровые дети"</t>
  </si>
  <si>
    <t>Муниципальная программа "Управление муниципальными финансами Саткинского муниципального района"</t>
  </si>
  <si>
    <t>Ведомственная целевая программа «Обеспечение деятельности Финансового управления администрации Саткинского муниципального района»</t>
  </si>
  <si>
    <t>Подпрограмма "Выравнивание бюджетной обеспеченности поселений Саткинского муниципального района"</t>
  </si>
  <si>
    <t>Муниципальная программа "Эффективное использование средств бюджета и внебюджетных источников финансирования при размещении муниципального заказа"</t>
  </si>
  <si>
    <t>Муниципальная программа "Развитие физической культуры и спорта в Саткинском муниципальном районе"</t>
  </si>
  <si>
    <t>Муниципальная программа "Социальная поддержка и социальное обслуживание отдельных категорий граждан Саткинского муниципального района"</t>
  </si>
  <si>
    <t>Подпрограмма "Социальная поддержка населения Саткинского муниципального района"</t>
  </si>
  <si>
    <t>Подпрограмма "Социальное обслуживание населения Саткинского муниципального района"</t>
  </si>
  <si>
    <t>Подпрограмма "Социальная защита прав детей-сирот и детей, оставшихся без попечения родителей"</t>
  </si>
  <si>
    <t>Подпрограмма "Крепкая семья"</t>
  </si>
  <si>
    <t>Подпрограмма "Поддержка социально-ориентированных некоммерческих организаций"</t>
  </si>
  <si>
    <t>Муниципальная программа "Обеспечение доступным и комфортным жильем граждан Российской Федерации в Саткинском муниципальном районе"</t>
  </si>
  <si>
    <t>Подпрограмма "Подготовка земельных участков для освоения в целях жилищного строительства"</t>
  </si>
  <si>
    <t>Муниципальная программа "Выполнение функций по управлению, владению, пользованию и распоряжению муниципальной собственностью в Саткинском муниципальном районе "</t>
  </si>
  <si>
    <t>Муниципальная программа "Развитие жилищно-коммунального хозяйства Саткинского муниципального района"</t>
  </si>
  <si>
    <t>Муниципальная программа "Образование" в Саткинском муниципальном районе</t>
  </si>
  <si>
    <t>Ведомственная программа "Обеспечение деятельности учреждений системы образования в Саткинском муниципальном районе"</t>
  </si>
  <si>
    <t>Подпрограмма "Безопасность образовательных учреждений в Саткинском муниципальном районе"</t>
  </si>
  <si>
    <t>Подпрограмма "Развитие детских школ искусств"</t>
  </si>
  <si>
    <t>Муниципальная программа "Основные мероприятия и направления развития гражданской обороны, защиты населения и территории от чрезвычайных ситуаций природного и техногенного характера, обеспечения пожарной безопасности и безопасности людей на водных объектах на территории Саткинского муниципального района"</t>
  </si>
  <si>
    <t>Муниципальная программа "Кадры в системе здравоохранения Саткинского муниципального района"</t>
  </si>
  <si>
    <t>Муниципальная программа "Охрана окружающей среды Саткинского муниципального района"</t>
  </si>
  <si>
    <t>Муниципальная программа "Развитие образования в Саткинском муниципальном районе"</t>
  </si>
  <si>
    <t>Подпрограмма "Современная школа"</t>
  </si>
  <si>
    <t>Подпрограмма "Цифровая образовательная среда"</t>
  </si>
  <si>
    <t>Подпрограмма "Обеспечение доступного качетвенного образования"</t>
  </si>
  <si>
    <t>Муниципальная программа "Повышение эффективности реализации молодежной политики в Саткинском муниципальном районе"</t>
  </si>
  <si>
    <t>Муниципальная программа "Развитие дорожного хозяйства Саткинского муниципального района"</t>
  </si>
  <si>
    <t>Муниципальная программа "Профилактика наркомании в Саткинском муниципальном районе"</t>
  </si>
  <si>
    <t>Муниципальная программа "Профилактика и противодействие проявлениям экстремизма в Саткинском муниципальном районе"</t>
  </si>
  <si>
    <t>Муниципальная программа "Профилактика терроризма в Саткинском муниципальном районе"</t>
  </si>
  <si>
    <t>Муниципальная программа "Развитие сельского хозяйства в Саткинском муниципальном районе"</t>
  </si>
  <si>
    <t>Муниципальная программа "Развитие информационного общества в Саткинском муниципальном районе"</t>
  </si>
  <si>
    <t>Муниципальная программа "Формирование современной городской среды Саткинского муниципального района"</t>
  </si>
  <si>
    <t>Муниципальная программа "Профилактика преступлений и иных правонарушений в Саткинском муниципальном районе"</t>
  </si>
  <si>
    <t>Муниципальная программа "Благоустройство на территории Саткинского муниципального района"</t>
  </si>
  <si>
    <t>Муниципальная программа "Переселение граждан из аварийного жилищного фонда Саткинского муниципального района"</t>
  </si>
  <si>
    <t>Муниципальная программа "Чистая вода" Саткинского муниципального района</t>
  </si>
  <si>
    <t>Подпрограмма "Успех каждого ребёнка"</t>
  </si>
  <si>
    <t>Муниципальная программа "Развитие и поддержка садоводства и огородничества в Саткинском муниципальном районе"</t>
  </si>
  <si>
    <t>Муниципальная программа "Развитие туризма в Саткинском муниципальном районе"</t>
  </si>
  <si>
    <t>Муниципальная программа "Культура Саткинского муниципального района"</t>
  </si>
  <si>
    <t>Муниципальная программа "Организация работ по реализации программ по жилищному строительству, по природоохранным мероприятиям, развитию сельских территорий  в Саткинском муниципальном районе"</t>
  </si>
  <si>
    <t>к Постановлению 
Администрации Саткинского муниципального района от __________№_____</t>
  </si>
  <si>
    <t xml:space="preserve">"Приложение 2
 к Бюджетному прогнозу Саткинского муниципального района на долгосрочный период 
до 2025 года
</t>
  </si>
  <si>
    <t>"</t>
  </si>
  <si>
    <t>Муниципальная программа "Доступная среда"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</si>
</sst>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00"/>
  </numFmts>
  <fonts count="13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6">
    <xf numFmtId="0" fontId="0" fillId="0" borderId="0" xfId="0"/>
    <xf numFmtId="0" fontId="7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 wrapText="1"/>
    </xf>
    <xf numFmtId="0" fontId="0" fillId="0" borderId="0" xfId="0" applyFill="1"/>
    <xf numFmtId="0" fontId="7" fillId="0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/>
    </xf>
    <xf numFmtId="165" fontId="7" fillId="0" borderId="0" xfId="0" applyNumberFormat="1" applyFont="1" applyFill="1"/>
    <xf numFmtId="165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7" fillId="0" borderId="1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6" fontId="0" fillId="0" borderId="0" xfId="0" applyNumberFormat="1" applyFill="1"/>
    <xf numFmtId="165" fontId="12" fillId="0" borderId="0" xfId="0" applyNumberFormat="1" applyFont="1" applyFill="1"/>
    <xf numFmtId="0" fontId="7" fillId="0" borderId="0" xfId="0" applyFont="1" applyFill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7" fillId="0" borderId="0" xfId="0" applyFont="1" applyFill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3"/>
  <sheetViews>
    <sheetView tabSelected="1" topLeftCell="A50" zoomScale="80" zoomScaleNormal="80" zoomScaleSheetLayoutView="55" zoomScalePageLayoutView="40" workbookViewId="0">
      <selection sqref="A1:H69"/>
    </sheetView>
  </sheetViews>
  <sheetFormatPr defaultColWidth="9.140625" defaultRowHeight="15"/>
  <cols>
    <col min="1" max="1" width="9.140625" style="4"/>
    <col min="2" max="2" width="63.85546875" style="4" customWidth="1"/>
    <col min="3" max="6" width="21.5703125" style="4" customWidth="1"/>
    <col min="7" max="7" width="21.5703125" style="28" customWidth="1"/>
    <col min="8" max="8" width="21.5703125" style="4" customWidth="1"/>
    <col min="9" max="13" width="9.140625" style="4"/>
    <col min="14" max="14" width="14.28515625" style="4" customWidth="1"/>
    <col min="15" max="16384" width="9.140625" style="4"/>
  </cols>
  <sheetData>
    <row r="1" spans="1:8" ht="15.75">
      <c r="A1" s="12"/>
      <c r="B1" s="12"/>
      <c r="C1" s="12"/>
      <c r="D1" s="12"/>
      <c r="E1" s="3"/>
      <c r="F1" s="30" t="s">
        <v>20</v>
      </c>
      <c r="G1" s="30"/>
      <c r="H1" s="30"/>
    </row>
    <row r="2" spans="1:8" ht="51" customHeight="1">
      <c r="A2" s="12"/>
      <c r="B2" s="12"/>
      <c r="C2" s="12"/>
      <c r="D2" s="12"/>
      <c r="F2" s="30" t="s">
        <v>68</v>
      </c>
      <c r="G2" s="30"/>
      <c r="H2" s="30"/>
    </row>
    <row r="3" spans="1:8" ht="37.5" customHeight="1">
      <c r="A3" s="12"/>
      <c r="B3" s="12"/>
      <c r="C3" s="12"/>
      <c r="D3" s="12"/>
      <c r="E3" s="3"/>
      <c r="F3" s="13"/>
      <c r="G3" s="13"/>
      <c r="H3" s="13"/>
    </row>
    <row r="4" spans="1:8" ht="95.25" customHeight="1">
      <c r="A4" s="12"/>
      <c r="B4" s="12"/>
      <c r="C4" s="12"/>
      <c r="D4" s="12"/>
      <c r="E4" s="3"/>
      <c r="F4" s="35" t="s">
        <v>69</v>
      </c>
      <c r="G4" s="35"/>
      <c r="H4" s="35"/>
    </row>
    <row r="5" spans="1:8" ht="27.75" hidden="1" customHeight="1">
      <c r="A5" s="12"/>
      <c r="B5" s="12"/>
      <c r="C5" s="12"/>
      <c r="D5" s="12"/>
      <c r="E5" s="3"/>
      <c r="F5" s="13"/>
      <c r="G5" s="13"/>
      <c r="H5" s="13"/>
    </row>
    <row r="6" spans="1:8" ht="13.9" customHeight="1">
      <c r="A6" s="12"/>
      <c r="B6" s="12"/>
      <c r="C6" s="12"/>
      <c r="D6" s="12"/>
      <c r="E6" s="3"/>
      <c r="F6" s="3"/>
      <c r="G6" s="3"/>
      <c r="H6" s="3"/>
    </row>
    <row r="7" spans="1:8" ht="73.5" customHeight="1">
      <c r="A7" s="33" t="s">
        <v>13</v>
      </c>
      <c r="B7" s="33"/>
      <c r="C7" s="33"/>
      <c r="D7" s="33"/>
      <c r="E7" s="33"/>
      <c r="F7" s="33"/>
      <c r="G7" s="33"/>
      <c r="H7" s="33"/>
    </row>
    <row r="8" spans="1:8" ht="15.75">
      <c r="A8" s="12"/>
      <c r="B8" s="14"/>
      <c r="C8" s="15"/>
      <c r="D8" s="15"/>
      <c r="E8" s="34" t="s">
        <v>21</v>
      </c>
      <c r="F8" s="34"/>
      <c r="G8" s="34"/>
      <c r="H8" s="34"/>
    </row>
    <row r="9" spans="1:8" ht="14.45" customHeight="1">
      <c r="A9" s="31" t="s">
        <v>6</v>
      </c>
      <c r="B9" s="31" t="s">
        <v>0</v>
      </c>
      <c r="C9" s="31" t="s">
        <v>12</v>
      </c>
      <c r="D9" s="31" t="s">
        <v>15</v>
      </c>
      <c r="E9" s="31" t="s">
        <v>16</v>
      </c>
      <c r="F9" s="31" t="s">
        <v>17</v>
      </c>
      <c r="G9" s="32" t="s">
        <v>18</v>
      </c>
      <c r="H9" s="31" t="s">
        <v>19</v>
      </c>
    </row>
    <row r="10" spans="1:8" ht="64.5" customHeight="1">
      <c r="A10" s="31"/>
      <c r="B10" s="31"/>
      <c r="C10" s="31"/>
      <c r="D10" s="31"/>
      <c r="E10" s="31"/>
      <c r="F10" s="31"/>
      <c r="G10" s="32"/>
      <c r="H10" s="31"/>
    </row>
    <row r="11" spans="1:8" ht="15.75" customHeight="1">
      <c r="A11" s="16"/>
      <c r="B11" s="17"/>
      <c r="C11" s="17"/>
      <c r="D11" s="17"/>
      <c r="E11" s="5"/>
      <c r="F11" s="17"/>
      <c r="G11" s="18"/>
      <c r="H11" s="5"/>
    </row>
    <row r="12" spans="1:8" ht="80.25" customHeight="1">
      <c r="A12" s="1">
        <v>1</v>
      </c>
      <c r="B12" s="19" t="s">
        <v>22</v>
      </c>
      <c r="C12" s="6">
        <v>12.1983</v>
      </c>
      <c r="D12" s="6"/>
      <c r="E12" s="6"/>
      <c r="F12" s="20"/>
      <c r="G12" s="6"/>
      <c r="H12" s="20"/>
    </row>
    <row r="13" spans="1:8" ht="81" customHeight="1">
      <c r="A13" s="1">
        <v>2</v>
      </c>
      <c r="B13" s="19" t="s">
        <v>23</v>
      </c>
      <c r="C13" s="6">
        <v>12.68467789</v>
      </c>
      <c r="D13" s="6">
        <v>11.03</v>
      </c>
      <c r="E13" s="6">
        <v>9.8972999999999995</v>
      </c>
      <c r="F13" s="6">
        <v>9.9016999999999999</v>
      </c>
      <c r="G13" s="6">
        <v>8.6501999999999999</v>
      </c>
      <c r="H13" s="20">
        <v>9.3000000000000007</v>
      </c>
    </row>
    <row r="14" spans="1:8" ht="15.75">
      <c r="A14" s="1">
        <v>3</v>
      </c>
      <c r="B14" s="19" t="s">
        <v>24</v>
      </c>
      <c r="C14" s="6">
        <v>0.59375</v>
      </c>
      <c r="D14" s="6">
        <v>0.67500000000000004</v>
      </c>
      <c r="E14" s="6">
        <v>0.67500000000000004</v>
      </c>
      <c r="F14" s="6"/>
      <c r="G14" s="6"/>
      <c r="H14" s="20"/>
    </row>
    <row r="15" spans="1:8" ht="31.5">
      <c r="A15" s="1">
        <v>4</v>
      </c>
      <c r="B15" s="19" t="s">
        <v>25</v>
      </c>
      <c r="C15" s="6">
        <f>C16+C17</f>
        <v>116.22218317000001</v>
      </c>
      <c r="D15" s="6">
        <f t="shared" ref="D15" si="0">D16+D17</f>
        <v>143.227</v>
      </c>
      <c r="E15" s="6">
        <f>E16+E17</f>
        <v>100.28739999999999</v>
      </c>
      <c r="F15" s="6">
        <f>F16+F17</f>
        <v>77.631299999999996</v>
      </c>
      <c r="G15" s="6">
        <f>G16+G17</f>
        <v>72.239199999999997</v>
      </c>
      <c r="H15" s="6">
        <f t="shared" ref="H15" si="1">H16+H17</f>
        <v>56.201300000000003</v>
      </c>
    </row>
    <row r="16" spans="1:8" ht="47.25">
      <c r="A16" s="2"/>
      <c r="B16" s="21" t="s">
        <v>26</v>
      </c>
      <c r="C16" s="7">
        <v>25.720383170000002</v>
      </c>
      <c r="D16" s="7">
        <v>117.73699999999999</v>
      </c>
      <c r="E16" s="6">
        <v>27.847799999999999</v>
      </c>
      <c r="F16" s="6">
        <v>27.538799999999998</v>
      </c>
      <c r="G16" s="22">
        <v>22.146699999999999</v>
      </c>
      <c r="H16" s="22">
        <v>25</v>
      </c>
    </row>
    <row r="17" spans="1:8" ht="31.5">
      <c r="A17" s="2"/>
      <c r="B17" s="21" t="s">
        <v>27</v>
      </c>
      <c r="C17" s="7">
        <v>90.501800000000003</v>
      </c>
      <c r="D17" s="7">
        <v>25.49</v>
      </c>
      <c r="E17" s="7">
        <v>72.439599999999999</v>
      </c>
      <c r="F17" s="7">
        <v>50.092500000000001</v>
      </c>
      <c r="G17" s="22">
        <v>50.092500000000001</v>
      </c>
      <c r="H17" s="22">
        <f>4.579-1.4+28.0223</f>
        <v>31.2013</v>
      </c>
    </row>
    <row r="18" spans="1:8" ht="47.25">
      <c r="A18" s="1">
        <v>5</v>
      </c>
      <c r="B18" s="19" t="s">
        <v>28</v>
      </c>
      <c r="C18" s="6">
        <v>2.8065000000000002</v>
      </c>
      <c r="D18" s="6">
        <v>2.88</v>
      </c>
      <c r="E18" s="6">
        <v>3.1572</v>
      </c>
      <c r="F18" s="6">
        <v>3.1572</v>
      </c>
      <c r="G18" s="6">
        <v>2.9984000000000002</v>
      </c>
      <c r="H18" s="20">
        <v>3</v>
      </c>
    </row>
    <row r="19" spans="1:8" ht="63">
      <c r="A19" s="1">
        <v>6</v>
      </c>
      <c r="B19" s="23" t="s">
        <v>67</v>
      </c>
      <c r="C19" s="6">
        <v>11.23481205</v>
      </c>
      <c r="D19" s="6">
        <v>10.66</v>
      </c>
      <c r="E19" s="6">
        <v>11.329800000000001</v>
      </c>
      <c r="F19" s="6">
        <v>10.810700000000001</v>
      </c>
      <c r="G19" s="6">
        <v>10.0844</v>
      </c>
      <c r="H19" s="20">
        <v>10.1</v>
      </c>
    </row>
    <row r="20" spans="1:8" ht="31.5">
      <c r="A20" s="1">
        <v>7</v>
      </c>
      <c r="B20" s="19" t="s">
        <v>29</v>
      </c>
      <c r="C20" s="6">
        <v>88.606516470000003</v>
      </c>
      <c r="D20" s="6">
        <v>73.7</v>
      </c>
      <c r="E20" s="6">
        <v>257.18022000000002</v>
      </c>
      <c r="F20" s="6">
        <v>87.300700000000006</v>
      </c>
      <c r="G20" s="6">
        <v>85.201099999999997</v>
      </c>
      <c r="H20" s="20">
        <v>56.5</v>
      </c>
    </row>
    <row r="21" spans="1:8" ht="47.25">
      <c r="A21" s="1">
        <v>8</v>
      </c>
      <c r="B21" s="19" t="s">
        <v>30</v>
      </c>
      <c r="C21" s="6">
        <f>C22+C23+C24+C25+C26</f>
        <v>623.04457056000001</v>
      </c>
      <c r="D21" s="6">
        <f>D22+D23+D24+D25+D26</f>
        <v>634.09199999999998</v>
      </c>
      <c r="E21" s="6">
        <f>E22+E23+E24+E25+E26</f>
        <v>607.71220000000005</v>
      </c>
      <c r="F21" s="6">
        <f>F22+F23+F24+F25+F26</f>
        <v>628.56740000000002</v>
      </c>
      <c r="G21" s="6">
        <f>G22+G23+G24+G25+G26</f>
        <v>657.3768</v>
      </c>
      <c r="H21" s="6">
        <f t="shared" ref="H21" si="2">H22+H23+H24+H25+H26</f>
        <v>14.473500000000001</v>
      </c>
    </row>
    <row r="22" spans="1:8" ht="31.5">
      <c r="A22" s="1"/>
      <c r="B22" s="24" t="s">
        <v>31</v>
      </c>
      <c r="C22" s="7">
        <v>495.33127156</v>
      </c>
      <c r="D22" s="7">
        <f>507.321+0.214</f>
        <v>507.53500000000003</v>
      </c>
      <c r="E22" s="7">
        <v>481.7</v>
      </c>
      <c r="F22" s="7">
        <v>504.06459999999998</v>
      </c>
      <c r="G22" s="7">
        <v>532.24549999999999</v>
      </c>
      <c r="H22" s="25">
        <f>13.939-0.5475-0.315</f>
        <v>13.076500000000001</v>
      </c>
    </row>
    <row r="23" spans="1:8" ht="31.5">
      <c r="A23" s="1"/>
      <c r="B23" s="24" t="s">
        <v>32</v>
      </c>
      <c r="C23" s="7">
        <v>62.581400000000002</v>
      </c>
      <c r="D23" s="7">
        <f>61.8+0.64</f>
        <v>62.44</v>
      </c>
      <c r="E23" s="7">
        <v>65.476799999999997</v>
      </c>
      <c r="F23" s="7">
        <v>66.204300000000003</v>
      </c>
      <c r="G23" s="7">
        <v>66.271100000000004</v>
      </c>
      <c r="H23" s="25">
        <v>1.397</v>
      </c>
    </row>
    <row r="24" spans="1:8" ht="31.5">
      <c r="A24" s="1"/>
      <c r="B24" s="24" t="s">
        <v>33</v>
      </c>
      <c r="C24" s="7">
        <v>62.977370000000001</v>
      </c>
      <c r="D24" s="7">
        <f>60.78+0.467</f>
        <v>61.247</v>
      </c>
      <c r="E24" s="7">
        <v>57.758400000000002</v>
      </c>
      <c r="F24" s="7">
        <v>58.298499999999997</v>
      </c>
      <c r="G24" s="7">
        <v>58.860199999999999</v>
      </c>
      <c r="H24" s="25"/>
    </row>
    <row r="25" spans="1:8" ht="15.75">
      <c r="A25" s="1"/>
      <c r="B25" s="24" t="s">
        <v>34</v>
      </c>
      <c r="C25" s="7">
        <v>0.41749999999999998</v>
      </c>
      <c r="D25" s="7">
        <v>0.97</v>
      </c>
      <c r="E25" s="7">
        <v>0.97899999999999998</v>
      </c>
      <c r="F25" s="7"/>
      <c r="G25" s="7"/>
      <c r="H25" s="25"/>
    </row>
    <row r="26" spans="1:8" ht="31.5">
      <c r="A26" s="1"/>
      <c r="B26" s="24" t="s">
        <v>35</v>
      </c>
      <c r="C26" s="7">
        <v>1.7370289999999999</v>
      </c>
      <c r="D26" s="7">
        <v>1.9</v>
      </c>
      <c r="E26" s="7">
        <v>1.798</v>
      </c>
      <c r="F26" s="7"/>
      <c r="G26" s="7"/>
      <c r="H26" s="25"/>
    </row>
    <row r="27" spans="1:8" ht="47.25">
      <c r="A27" s="1">
        <v>9</v>
      </c>
      <c r="B27" s="19" t="s">
        <v>36</v>
      </c>
      <c r="C27" s="6">
        <f>C28+C29+C30+C31</f>
        <v>201.77974001999999</v>
      </c>
      <c r="D27" s="6">
        <f>D28+D29+D30+D31</f>
        <v>97.146999999999991</v>
      </c>
      <c r="E27" s="6">
        <f t="shared" ref="E27:G27" si="3">E28+E29+E30+E31</f>
        <v>75.708339229999993</v>
      </c>
      <c r="F27" s="6">
        <f t="shared" si="3"/>
        <v>70.257100000000008</v>
      </c>
      <c r="G27" s="6">
        <f t="shared" si="3"/>
        <v>62.812600000000003</v>
      </c>
      <c r="H27" s="6">
        <f t="shared" ref="H27" si="4">H28+H29+H30+H31</f>
        <v>2</v>
      </c>
    </row>
    <row r="28" spans="1:8" ht="31.5">
      <c r="A28" s="1"/>
      <c r="B28" s="24" t="s">
        <v>1</v>
      </c>
      <c r="C28" s="7">
        <v>11.381463</v>
      </c>
      <c r="D28" s="7">
        <v>13.948</v>
      </c>
      <c r="E28" s="7">
        <v>13.32592</v>
      </c>
      <c r="F28" s="7">
        <v>16.994199999999999</v>
      </c>
      <c r="G28" s="7">
        <v>17.497</v>
      </c>
      <c r="H28" s="25"/>
    </row>
    <row r="29" spans="1:8" ht="31.5">
      <c r="A29" s="1"/>
      <c r="B29" s="24" t="s">
        <v>7</v>
      </c>
      <c r="C29" s="7">
        <v>147.79420202</v>
      </c>
      <c r="D29" s="7">
        <v>77.745999999999995</v>
      </c>
      <c r="E29" s="7">
        <v>30.62311923</v>
      </c>
      <c r="F29" s="7">
        <v>42.529200000000003</v>
      </c>
      <c r="G29" s="7">
        <v>42.529200000000003</v>
      </c>
      <c r="H29" s="25">
        <v>2</v>
      </c>
    </row>
    <row r="30" spans="1:8" ht="31.5">
      <c r="A30" s="1"/>
      <c r="B30" s="24" t="s">
        <v>37</v>
      </c>
      <c r="C30" s="7">
        <v>5.29617</v>
      </c>
      <c r="D30" s="7">
        <v>2.16</v>
      </c>
      <c r="E30" s="7"/>
      <c r="F30" s="7">
        <v>3.6709999999999998</v>
      </c>
      <c r="G30" s="7">
        <v>2.7864</v>
      </c>
      <c r="H30" s="25"/>
    </row>
    <row r="31" spans="1:8" ht="54.75" customHeight="1">
      <c r="A31" s="1"/>
      <c r="B31" s="24" t="s">
        <v>11</v>
      </c>
      <c r="C31" s="7">
        <v>37.307904999999998</v>
      </c>
      <c r="D31" s="7">
        <v>3.2930000000000001</v>
      </c>
      <c r="E31" s="7">
        <v>31.7593</v>
      </c>
      <c r="F31" s="7">
        <v>7.0627000000000004</v>
      </c>
      <c r="G31" s="7"/>
      <c r="H31" s="25"/>
    </row>
    <row r="32" spans="1:8" ht="63">
      <c r="A32" s="1">
        <v>10</v>
      </c>
      <c r="B32" s="19" t="s">
        <v>38</v>
      </c>
      <c r="C32" s="6">
        <v>89.644084109999994</v>
      </c>
      <c r="D32" s="6">
        <v>40.369</v>
      </c>
      <c r="E32" s="6">
        <v>37.729300000000002</v>
      </c>
      <c r="F32" s="6">
        <v>35.587400000000002</v>
      </c>
      <c r="G32" s="6">
        <v>33.313800000000001</v>
      </c>
      <c r="H32" s="20">
        <v>21.604600000000001</v>
      </c>
    </row>
    <row r="33" spans="1:8" ht="47.25">
      <c r="A33" s="1">
        <v>11</v>
      </c>
      <c r="B33" s="19" t="s">
        <v>39</v>
      </c>
      <c r="C33" s="6">
        <v>9.4880669300000005</v>
      </c>
      <c r="D33" s="6">
        <v>9.8819999999999997</v>
      </c>
      <c r="E33" s="6">
        <v>10.456899999999999</v>
      </c>
      <c r="F33" s="6">
        <v>10.462999999999999</v>
      </c>
      <c r="G33" s="6">
        <v>9.8559000000000001</v>
      </c>
      <c r="H33" s="20">
        <v>9.9</v>
      </c>
    </row>
    <row r="34" spans="1:8" ht="31.5">
      <c r="A34" s="1">
        <v>12</v>
      </c>
      <c r="B34" s="19" t="s">
        <v>40</v>
      </c>
      <c r="C34" s="6">
        <f t="shared" ref="C34:H34" si="5">C35+C36</f>
        <v>1371.7153980800001</v>
      </c>
      <c r="D34" s="6">
        <f t="shared" si="5"/>
        <v>1356.8320000000001</v>
      </c>
      <c r="E34" s="6">
        <f t="shared" si="5"/>
        <v>1274.9956999999999</v>
      </c>
      <c r="F34" s="6">
        <f t="shared" si="5"/>
        <v>1266.665</v>
      </c>
      <c r="G34" s="6">
        <f t="shared" si="5"/>
        <v>1234.4342999999999</v>
      </c>
      <c r="H34" s="6">
        <f t="shared" si="5"/>
        <v>473.3</v>
      </c>
    </row>
    <row r="35" spans="1:8" ht="47.25">
      <c r="A35" s="1"/>
      <c r="B35" s="24" t="s">
        <v>41</v>
      </c>
      <c r="C35" s="7">
        <v>1215.3701877000001</v>
      </c>
      <c r="D35" s="7">
        <f>1241.8+3.728</f>
        <v>1245.528</v>
      </c>
      <c r="E35" s="7">
        <v>1270.9956999999999</v>
      </c>
      <c r="F35" s="7">
        <v>1266.665</v>
      </c>
      <c r="G35" s="7">
        <v>1234.4342999999999</v>
      </c>
      <c r="H35" s="25">
        <v>473.3</v>
      </c>
    </row>
    <row r="36" spans="1:8" ht="31.5">
      <c r="A36" s="1"/>
      <c r="B36" s="24" t="s">
        <v>42</v>
      </c>
      <c r="C36" s="7">
        <v>156.34521038</v>
      </c>
      <c r="D36" s="7">
        <v>111.304</v>
      </c>
      <c r="E36" s="7">
        <v>4</v>
      </c>
      <c r="F36" s="7"/>
      <c r="G36" s="7"/>
      <c r="H36" s="25"/>
    </row>
    <row r="37" spans="1:8" ht="31.5">
      <c r="A37" s="1">
        <v>13</v>
      </c>
      <c r="B37" s="19" t="s">
        <v>66</v>
      </c>
      <c r="C37" s="6">
        <f t="shared" ref="C37:H37" si="6">C38+C39+C40+C41+C42</f>
        <v>118.27129989999999</v>
      </c>
      <c r="D37" s="6">
        <f t="shared" si="6"/>
        <v>120.87</v>
      </c>
      <c r="E37" s="6">
        <f t="shared" si="6"/>
        <v>170.96253100000001</v>
      </c>
      <c r="F37" s="6">
        <f t="shared" si="6"/>
        <v>114.5248</v>
      </c>
      <c r="G37" s="6">
        <f t="shared" si="6"/>
        <v>115.9965</v>
      </c>
      <c r="H37" s="6">
        <f t="shared" si="6"/>
        <v>88.270899999999997</v>
      </c>
    </row>
    <row r="38" spans="1:8" ht="15.75">
      <c r="A38" s="1"/>
      <c r="B38" s="24" t="s">
        <v>2</v>
      </c>
      <c r="C38" s="7">
        <v>19.1903349</v>
      </c>
      <c r="D38" s="7">
        <v>20.792000000000002</v>
      </c>
      <c r="E38" s="7">
        <v>22.1188</v>
      </c>
      <c r="F38" s="7">
        <v>19.238299999999999</v>
      </c>
      <c r="G38" s="7">
        <v>17.558800000000002</v>
      </c>
      <c r="H38" s="25">
        <f>15.8645-2.665</f>
        <v>13.1995</v>
      </c>
    </row>
    <row r="39" spans="1:8" ht="15.75">
      <c r="A39" s="1"/>
      <c r="B39" s="24" t="s">
        <v>43</v>
      </c>
      <c r="C39" s="7">
        <v>68.735389999999995</v>
      </c>
      <c r="D39" s="7">
        <v>76.878</v>
      </c>
      <c r="E39" s="7">
        <v>105.290575</v>
      </c>
      <c r="F39" s="7">
        <v>78.560900000000004</v>
      </c>
      <c r="G39" s="7">
        <v>74.710599999999999</v>
      </c>
      <c r="H39" s="25">
        <v>66.917299999999997</v>
      </c>
    </row>
    <row r="40" spans="1:8" ht="15.75">
      <c r="A40" s="1"/>
      <c r="B40" s="24" t="s">
        <v>3</v>
      </c>
      <c r="C40" s="7">
        <v>3.8956</v>
      </c>
      <c r="D40" s="7"/>
      <c r="E40" s="7"/>
      <c r="F40" s="7"/>
      <c r="G40" s="7"/>
      <c r="H40" s="25"/>
    </row>
    <row r="41" spans="1:8" ht="39.75" customHeight="1">
      <c r="A41" s="1"/>
      <c r="B41" s="24" t="s">
        <v>4</v>
      </c>
      <c r="C41" s="7">
        <v>6.7704839999999997</v>
      </c>
      <c r="D41" s="7">
        <v>7.3</v>
      </c>
      <c r="E41" s="7">
        <v>7.1359000000000004</v>
      </c>
      <c r="F41" s="7">
        <v>7.1112000000000002</v>
      </c>
      <c r="G41" s="7">
        <v>6.3041999999999998</v>
      </c>
      <c r="H41" s="25">
        <v>6.6313000000000004</v>
      </c>
    </row>
    <row r="42" spans="1:8" ht="48.75" customHeight="1">
      <c r="A42" s="1"/>
      <c r="B42" s="24" t="s">
        <v>5</v>
      </c>
      <c r="C42" s="7">
        <v>19.679490999999999</v>
      </c>
      <c r="D42" s="7">
        <v>15.9</v>
      </c>
      <c r="E42" s="7">
        <v>36.417256000000002</v>
      </c>
      <c r="F42" s="7">
        <v>9.6143999999999998</v>
      </c>
      <c r="G42" s="7">
        <v>17.422899999999998</v>
      </c>
      <c r="H42" s="25">
        <v>1.5227999999999999</v>
      </c>
    </row>
    <row r="43" spans="1:8" ht="94.5">
      <c r="A43" s="1">
        <v>14</v>
      </c>
      <c r="B43" s="23" t="s">
        <v>44</v>
      </c>
      <c r="C43" s="6">
        <v>7.2507000000000001</v>
      </c>
      <c r="D43" s="6">
        <v>9.4139999999999997</v>
      </c>
      <c r="E43" s="6">
        <v>8.4076199999999996</v>
      </c>
      <c r="F43" s="6">
        <v>7.61</v>
      </c>
      <c r="G43" s="6">
        <v>7.2436999999999996</v>
      </c>
      <c r="H43" s="20">
        <v>5.0147000000000004</v>
      </c>
    </row>
    <row r="44" spans="1:8" ht="31.5">
      <c r="A44" s="1">
        <v>15</v>
      </c>
      <c r="B44" s="19" t="s">
        <v>45</v>
      </c>
      <c r="C44" s="6">
        <v>3.8149999999999999</v>
      </c>
      <c r="D44" s="6">
        <v>0.8</v>
      </c>
      <c r="E44" s="6"/>
      <c r="F44" s="6"/>
      <c r="G44" s="6"/>
      <c r="H44" s="20"/>
    </row>
    <row r="45" spans="1:8" ht="31.5">
      <c r="A45" s="1">
        <v>16</v>
      </c>
      <c r="B45" s="19" t="s">
        <v>46</v>
      </c>
      <c r="C45" s="6">
        <v>1.7957719999999999</v>
      </c>
      <c r="D45" s="6">
        <v>1.05</v>
      </c>
      <c r="E45" s="6"/>
      <c r="F45" s="6"/>
      <c r="G45" s="6"/>
      <c r="H45" s="20"/>
    </row>
    <row r="46" spans="1:8" ht="31.5">
      <c r="A46" s="1">
        <v>17</v>
      </c>
      <c r="B46" s="19" t="s">
        <v>47</v>
      </c>
      <c r="C46" s="6">
        <f>C47+C48+C49+C50</f>
        <v>106.0624014</v>
      </c>
      <c r="D46" s="6">
        <f>D47+D48+D49+D50</f>
        <v>209.97399999999999</v>
      </c>
      <c r="E46" s="6">
        <f t="shared" ref="E46:G46" si="7">E47+E48+E49+E50</f>
        <v>243.61816000000002</v>
      </c>
      <c r="F46" s="6">
        <f t="shared" si="7"/>
        <v>125.1807</v>
      </c>
      <c r="G46" s="6">
        <f t="shared" si="7"/>
        <v>135.15199999999999</v>
      </c>
      <c r="H46" s="6">
        <f t="shared" ref="H46" si="8">H47+H48+H49</f>
        <v>13</v>
      </c>
    </row>
    <row r="47" spans="1:8" ht="15.75">
      <c r="A47" s="1"/>
      <c r="B47" s="24" t="s">
        <v>48</v>
      </c>
      <c r="C47" s="7">
        <v>5.7283999999999997</v>
      </c>
      <c r="D47" s="7">
        <v>0.88200000000000001</v>
      </c>
      <c r="E47" s="7">
        <v>8.9549000000000003</v>
      </c>
      <c r="F47" s="7">
        <v>0.90880000000000005</v>
      </c>
      <c r="G47" s="7">
        <v>6.9687999999999999</v>
      </c>
      <c r="H47" s="25"/>
    </row>
    <row r="48" spans="1:8" ht="15.75">
      <c r="A48" s="1"/>
      <c r="B48" s="24" t="s">
        <v>49</v>
      </c>
      <c r="C48" s="7">
        <v>4.6871</v>
      </c>
      <c r="D48" s="7">
        <v>0.5</v>
      </c>
      <c r="E48" s="7"/>
      <c r="F48" s="7"/>
      <c r="G48" s="7"/>
      <c r="H48" s="25"/>
    </row>
    <row r="49" spans="1:8" ht="31.5">
      <c r="A49" s="1"/>
      <c r="B49" s="24" t="s">
        <v>50</v>
      </c>
      <c r="C49" s="7">
        <v>95.2792934</v>
      </c>
      <c r="D49" s="7">
        <v>200.511</v>
      </c>
      <c r="E49" s="7">
        <v>234.66326000000001</v>
      </c>
      <c r="F49" s="7">
        <v>124.2719</v>
      </c>
      <c r="G49" s="7">
        <v>128.1832</v>
      </c>
      <c r="H49" s="25">
        <v>13</v>
      </c>
    </row>
    <row r="50" spans="1:8" ht="15.75">
      <c r="A50" s="1"/>
      <c r="B50" s="24" t="s">
        <v>63</v>
      </c>
      <c r="C50" s="7">
        <v>0.36760799999999999</v>
      </c>
      <c r="D50" s="7">
        <v>8.0809999999999995</v>
      </c>
      <c r="E50" s="7"/>
      <c r="F50" s="7"/>
      <c r="G50" s="7"/>
      <c r="H50" s="25"/>
    </row>
    <row r="51" spans="1:8" ht="47.25">
      <c r="A51" s="1">
        <v>18</v>
      </c>
      <c r="B51" s="19" t="s">
        <v>51</v>
      </c>
      <c r="C51" s="6">
        <v>1.0697000000000001</v>
      </c>
      <c r="D51" s="6">
        <v>0.90100000000000002</v>
      </c>
      <c r="E51" s="6">
        <v>0.57299999999999995</v>
      </c>
      <c r="F51" s="6">
        <v>0.27300000000000002</v>
      </c>
      <c r="G51" s="6">
        <v>0.27300000000000002</v>
      </c>
      <c r="H51" s="20"/>
    </row>
    <row r="52" spans="1:8" ht="31.5">
      <c r="A52" s="1">
        <v>19</v>
      </c>
      <c r="B52" s="19" t="s">
        <v>52</v>
      </c>
      <c r="C52" s="6">
        <v>114.00133341</v>
      </c>
      <c r="D52" s="6">
        <v>151.13499999999999</v>
      </c>
      <c r="E52" s="6">
        <v>218.38789800000001</v>
      </c>
      <c r="F52" s="6">
        <v>206.94290000000001</v>
      </c>
      <c r="G52" s="6">
        <v>58.0139</v>
      </c>
      <c r="H52" s="20">
        <v>4.0810000000000004</v>
      </c>
    </row>
    <row r="53" spans="1:8" ht="47.25">
      <c r="A53" s="1">
        <v>20</v>
      </c>
      <c r="B53" s="19" t="s">
        <v>61</v>
      </c>
      <c r="C53" s="6">
        <v>0</v>
      </c>
      <c r="D53" s="6"/>
      <c r="E53" s="6">
        <v>417.3879</v>
      </c>
      <c r="F53" s="6">
        <v>224.023</v>
      </c>
      <c r="G53" s="6"/>
      <c r="H53" s="20"/>
    </row>
    <row r="54" spans="1:8" ht="31.5">
      <c r="A54" s="1">
        <v>21</v>
      </c>
      <c r="B54" s="19" t="s">
        <v>62</v>
      </c>
      <c r="C54" s="6">
        <v>5.0090000000000003</v>
      </c>
      <c r="D54" s="6">
        <v>17.033999999999999</v>
      </c>
      <c r="E54" s="6">
        <v>14.2622</v>
      </c>
      <c r="F54" s="6"/>
      <c r="G54" s="6"/>
      <c r="H54" s="20"/>
    </row>
    <row r="55" spans="1:8" ht="31.5">
      <c r="A55" s="1">
        <v>22</v>
      </c>
      <c r="B55" s="19" t="s">
        <v>53</v>
      </c>
      <c r="C55" s="6">
        <v>1.4999999999999999E-2</v>
      </c>
      <c r="D55" s="6">
        <v>0.5</v>
      </c>
      <c r="E55" s="6">
        <v>0.1</v>
      </c>
      <c r="F55" s="6"/>
      <c r="G55" s="6"/>
      <c r="H55" s="20"/>
    </row>
    <row r="56" spans="1:8" ht="47.25">
      <c r="A56" s="1">
        <v>23</v>
      </c>
      <c r="B56" s="19" t="s">
        <v>54</v>
      </c>
      <c r="C56" s="6">
        <v>1.4999999999999999E-2</v>
      </c>
      <c r="D56" s="6">
        <v>0.5</v>
      </c>
      <c r="E56" s="6">
        <v>0.1</v>
      </c>
      <c r="F56" s="6"/>
      <c r="G56" s="6"/>
      <c r="H56" s="20"/>
    </row>
    <row r="57" spans="1:8" ht="47.25" customHeight="1">
      <c r="A57" s="1">
        <v>24</v>
      </c>
      <c r="B57" s="19" t="s">
        <v>55</v>
      </c>
      <c r="C57" s="6">
        <v>1.4999999999999999E-2</v>
      </c>
      <c r="D57" s="6">
        <v>0.5</v>
      </c>
      <c r="E57" s="6">
        <v>0.1</v>
      </c>
      <c r="F57" s="6"/>
      <c r="G57" s="6"/>
      <c r="H57" s="20"/>
    </row>
    <row r="58" spans="1:8" ht="47.25" customHeight="1">
      <c r="A58" s="1">
        <v>25</v>
      </c>
      <c r="B58" s="19" t="s">
        <v>56</v>
      </c>
      <c r="C58" s="6">
        <v>0.84230000000000005</v>
      </c>
      <c r="D58" s="6">
        <v>2.0779999999999998</v>
      </c>
      <c r="E58" s="6">
        <v>0.88290000000000002</v>
      </c>
      <c r="F58" s="6">
        <v>0.88290000000000002</v>
      </c>
      <c r="G58" s="6">
        <v>0.88290000000000002</v>
      </c>
      <c r="H58" s="20"/>
    </row>
    <row r="59" spans="1:8" ht="47.25" customHeight="1">
      <c r="A59" s="1">
        <v>26</v>
      </c>
      <c r="B59" s="19" t="s">
        <v>64</v>
      </c>
      <c r="C59" s="6">
        <v>1.456</v>
      </c>
      <c r="D59" s="6">
        <v>1.004</v>
      </c>
      <c r="E59" s="6"/>
      <c r="F59" s="6"/>
      <c r="G59" s="6"/>
      <c r="H59" s="20"/>
    </row>
    <row r="60" spans="1:8" ht="31.5">
      <c r="A60" s="1">
        <v>27</v>
      </c>
      <c r="B60" s="19" t="s">
        <v>57</v>
      </c>
      <c r="C60" s="6">
        <v>3</v>
      </c>
      <c r="D60" s="6"/>
      <c r="E60" s="6"/>
      <c r="F60" s="6"/>
      <c r="G60" s="6"/>
      <c r="H60" s="20"/>
    </row>
    <row r="61" spans="1:8" ht="31.5">
      <c r="A61" s="1">
        <v>28</v>
      </c>
      <c r="B61" s="19" t="s">
        <v>58</v>
      </c>
      <c r="C61" s="6">
        <v>27.042245000000001</v>
      </c>
      <c r="D61" s="6">
        <v>20.227</v>
      </c>
      <c r="E61" s="6">
        <v>29.060210529999999</v>
      </c>
      <c r="F61" s="6">
        <v>29.060199999999998</v>
      </c>
      <c r="G61" s="6">
        <v>32.132300000000001</v>
      </c>
      <c r="H61" s="20"/>
    </row>
    <row r="62" spans="1:8" ht="31.5">
      <c r="A62" s="1">
        <v>29</v>
      </c>
      <c r="B62" s="19" t="s">
        <v>59</v>
      </c>
      <c r="C62" s="6">
        <v>1.4999999999999999E-2</v>
      </c>
      <c r="D62" s="6">
        <v>0.5</v>
      </c>
      <c r="E62" s="6"/>
      <c r="F62" s="6"/>
      <c r="G62" s="6"/>
      <c r="H62" s="20"/>
    </row>
    <row r="63" spans="1:8" ht="31.5">
      <c r="A63" s="1">
        <v>30</v>
      </c>
      <c r="B63" s="19" t="s">
        <v>60</v>
      </c>
      <c r="C63" s="6">
        <v>77.208446989999999</v>
      </c>
      <c r="D63" s="6">
        <v>8.6999999999999993</v>
      </c>
      <c r="E63" s="6">
        <v>11.919</v>
      </c>
      <c r="F63" s="6">
        <v>19.7758</v>
      </c>
      <c r="G63" s="6">
        <v>14.4238</v>
      </c>
      <c r="H63" s="20">
        <v>0.2</v>
      </c>
    </row>
    <row r="64" spans="1:8" ht="31.5">
      <c r="A64" s="1">
        <v>31</v>
      </c>
      <c r="B64" s="19" t="s">
        <v>65</v>
      </c>
      <c r="C64" s="6">
        <v>0</v>
      </c>
      <c r="D64" s="6">
        <v>6.7</v>
      </c>
      <c r="E64" s="6">
        <v>4.0334000000000003</v>
      </c>
      <c r="F64" s="6">
        <v>4.0347</v>
      </c>
      <c r="G64" s="6">
        <v>3.9426000000000001</v>
      </c>
      <c r="H64" s="6">
        <v>3.8382999999999998</v>
      </c>
    </row>
    <row r="65" spans="1:11" ht="19.5" customHeight="1">
      <c r="A65" s="1">
        <v>32</v>
      </c>
      <c r="B65" s="19" t="s">
        <v>71</v>
      </c>
      <c r="C65" s="6"/>
      <c r="D65" s="6">
        <v>0.5</v>
      </c>
      <c r="E65" s="6">
        <v>3.1509999999999998</v>
      </c>
      <c r="F65" s="6">
        <v>1.101</v>
      </c>
      <c r="G65" s="6">
        <v>1.0009999999999999</v>
      </c>
      <c r="H65" s="6"/>
    </row>
    <row r="66" spans="1:11" ht="20.25" customHeight="1">
      <c r="A66" s="1"/>
      <c r="B66" s="26" t="s">
        <v>9</v>
      </c>
      <c r="C66" s="8">
        <f>C12+C13+C14+C15+C18+C19+C20+C21+C27+C32+C33+C34+C37+C43+C44++C45+C46+C51+C52+C55+C56+C57+C58+C60+C61+C62+C63+C53+C54+C59+C64+C65</f>
        <v>3006.9027979799998</v>
      </c>
      <c r="D66" s="8">
        <f t="shared" ref="D66:G66" si="9">D12+D13+D14+D15+D18+D19+D20+D21+D27+D32+D33+D34+D37+D43+D44++D45+D46+D51+D52+D55+D56+D57+D58+D60+D61+D62+D63+D53+D54+D59+D64+D65</f>
        <v>2932.8810000000003</v>
      </c>
      <c r="E66" s="8">
        <f t="shared" si="9"/>
        <v>3512.0751787599993</v>
      </c>
      <c r="F66" s="8">
        <f t="shared" si="9"/>
        <v>2933.7505000000006</v>
      </c>
      <c r="G66" s="8">
        <f t="shared" si="9"/>
        <v>2546.0284000000006</v>
      </c>
      <c r="H66" s="8">
        <f t="shared" ref="H66" si="10">H12+H13+H14+H15+H18+H19+H20+H21+H27+H32+H33+H34+H37+H43+H44++H45+H46+H51+H52+H55+H56+H57+H58+H60+H61+H62+H63+H53+H54+H59+H64+H65</f>
        <v>770.78430000000003</v>
      </c>
    </row>
    <row r="67" spans="1:11" ht="25.5" customHeight="1">
      <c r="A67" s="1"/>
      <c r="B67" s="26" t="s">
        <v>10</v>
      </c>
      <c r="C67" s="8">
        <v>178.79269400000001</v>
      </c>
      <c r="D67" s="8">
        <f>184.61072464+0.0124</f>
        <v>184.62312464000001</v>
      </c>
      <c r="E67" s="8">
        <v>200.19410131000001</v>
      </c>
      <c r="F67" s="8">
        <v>131.8766</v>
      </c>
      <c r="G67" s="8">
        <v>123.53279999999999</v>
      </c>
      <c r="H67" s="8">
        <f>54.2529+6.9616+6.6863+7.5752+0.3758-0.3759-7.5752-1.806-0.4-1-1</f>
        <v>63.694699999999983</v>
      </c>
    </row>
    <row r="68" spans="1:11" ht="25.5" customHeight="1">
      <c r="A68" s="1"/>
      <c r="B68" s="26" t="s">
        <v>14</v>
      </c>
      <c r="C68" s="8"/>
      <c r="D68" s="8"/>
      <c r="E68" s="8"/>
      <c r="F68" s="8">
        <v>22.4651</v>
      </c>
      <c r="G68" s="8">
        <v>43.1511</v>
      </c>
      <c r="H68" s="27"/>
    </row>
    <row r="69" spans="1:11" ht="19.5" customHeight="1">
      <c r="A69" s="16"/>
      <c r="B69" s="26" t="s">
        <v>8</v>
      </c>
      <c r="C69" s="9">
        <f>C66+C67</f>
        <v>3185.69549198</v>
      </c>
      <c r="D69" s="9">
        <f>D66+D67+D68</f>
        <v>3117.5041246400006</v>
      </c>
      <c r="E69" s="9">
        <f>E66+E67+E68</f>
        <v>3712.2692800699992</v>
      </c>
      <c r="F69" s="9">
        <f>F66+F67+F68</f>
        <v>3088.0922000000005</v>
      </c>
      <c r="G69" s="9">
        <f>G66+G67+G68</f>
        <v>2712.7123000000006</v>
      </c>
      <c r="H69" s="9">
        <f>H66+H67+H68</f>
        <v>834.47900000000004</v>
      </c>
      <c r="I69" s="4" t="s">
        <v>70</v>
      </c>
    </row>
    <row r="70" spans="1:11" ht="15.75">
      <c r="A70" s="12"/>
      <c r="B70" s="12"/>
      <c r="C70" s="10"/>
      <c r="D70" s="10"/>
      <c r="E70" s="10"/>
      <c r="F70" s="10"/>
      <c r="K70" s="28"/>
    </row>
    <row r="71" spans="1:11">
      <c r="E71" s="29"/>
    </row>
    <row r="73" spans="1:11">
      <c r="E73" s="11"/>
      <c r="F73" s="11"/>
      <c r="G73" s="11"/>
    </row>
  </sheetData>
  <mergeCells count="13">
    <mergeCell ref="F1:H1"/>
    <mergeCell ref="A9:A10"/>
    <mergeCell ref="E9:E10"/>
    <mergeCell ref="B9:B10"/>
    <mergeCell ref="C9:C10"/>
    <mergeCell ref="D9:D10"/>
    <mergeCell ref="G9:G10"/>
    <mergeCell ref="H9:H10"/>
    <mergeCell ref="A7:H7"/>
    <mergeCell ref="E8:H8"/>
    <mergeCell ref="F9:F10"/>
    <mergeCell ref="F2:H2"/>
    <mergeCell ref="F4:H4"/>
  </mergeCells>
  <phoneticPr fontId="11" type="noConversion"/>
  <pageMargins left="0.59055118110236227" right="0.39370078740157483" top="0.78740157480314965" bottom="0.78740157480314965" header="0" footer="0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2020-2025</vt:lpstr>
      <vt:lpstr>'2020-2025'!Заголовки_для_печати</vt:lpstr>
      <vt:lpstr>'2020-2025'!Область_печати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2022-04-13T03:36:45Z</dcterms:modified>
</cp:coreProperties>
</file>